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D:\BACKUP 2020\Miramirez\Desktop\RESPALDO\BACKUP\PLANES DE MEJORAMIENTO\ANTICORRUPCION Y ANTIFRAUDE\2021\"/>
    </mc:Choice>
  </mc:AlternateContent>
  <xr:revisionPtr revIDLastSave="0" documentId="8_{756FC57A-241D-4EF2-B046-081B669479F3}" xr6:coauthVersionLast="46" xr6:coauthVersionMax="46" xr10:uidLastSave="{00000000-0000-0000-0000-000000000000}"/>
  <bookViews>
    <workbookView xWindow="-120" yWindow="-120" windowWidth="20730" windowHeight="11160" firstSheet="2" activeTab="2" xr2:uid="{00000000-000D-0000-FFFF-FFFF00000000}"/>
  </bookViews>
  <sheets>
    <sheet name="Hoja1" sheetId="3" state="hidden" r:id="rId1"/>
    <sheet name="Clasificación del Riesgo" sheetId="5" state="hidden" r:id="rId2"/>
    <sheet name="DAFP V14" sheetId="14" r:id="rId3"/>
    <sheet name="Encuesta de Probablilidad" sheetId="18" state="hidden" r:id="rId4"/>
    <sheet name="Probabilidad" sheetId="15" r:id="rId5"/>
    <sheet name="Impacto" sheetId="16" r:id="rId6"/>
    <sheet name="Controles" sheetId="17" r:id="rId7"/>
  </sheets>
  <definedNames>
    <definedName name="_xlnm._FilterDatabase" localSheetId="1" hidden="1">'Clasificación del Riesgo'!$A$223:$J$223</definedName>
    <definedName name="_xlnm._FilterDatabase" localSheetId="2" hidden="1">'DAFP V14'!$B$8:$AD$8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5" i="17" l="1"/>
  <c r="J92" i="17" l="1"/>
  <c r="Q48" i="17"/>
  <c r="J48" i="17"/>
  <c r="C48" i="17"/>
  <c r="I108" i="16"/>
  <c r="D284" i="16"/>
  <c r="D283" i="16"/>
  <c r="D245" i="16"/>
  <c r="D244" i="16"/>
  <c r="D232" i="16"/>
  <c r="D44" i="16"/>
  <c r="B65" i="15" l="1"/>
  <c r="R24" i="14" l="1"/>
  <c r="P24" i="14"/>
  <c r="R19" i="14"/>
  <c r="P19" i="14"/>
  <c r="R18" i="14"/>
  <c r="P18" i="14"/>
  <c r="R16" i="14"/>
  <c r="P16" i="14"/>
  <c r="R13" i="14"/>
  <c r="P13" i="14"/>
  <c r="R9" i="14"/>
  <c r="P9" i="14"/>
  <c r="K24" i="14"/>
  <c r="I24" i="14"/>
  <c r="K27" i="14"/>
  <c r="I27" i="14"/>
  <c r="K22" i="14"/>
  <c r="I22" i="14"/>
  <c r="K19" i="14"/>
  <c r="I19" i="14"/>
  <c r="K18" i="14"/>
  <c r="I18" i="14"/>
  <c r="K16" i="14"/>
  <c r="I16" i="14"/>
  <c r="K13" i="14"/>
  <c r="I13" i="14"/>
  <c r="T22" i="14" l="1"/>
  <c r="T24" i="14"/>
  <c r="S24" i="14" s="1"/>
  <c r="T19" i="14"/>
  <c r="S19" i="14" s="1"/>
  <c r="T9" i="14"/>
  <c r="S9" i="14" s="1"/>
  <c r="M18" i="14"/>
  <c r="L18" i="14" s="1"/>
  <c r="M13" i="14"/>
  <c r="L13" i="14" s="1"/>
  <c r="M27" i="14"/>
  <c r="L27" i="14" s="1"/>
  <c r="M24" i="14"/>
  <c r="L24" i="14" s="1"/>
  <c r="M22" i="14"/>
  <c r="L22" i="14" s="1"/>
  <c r="M19" i="14"/>
  <c r="L19" i="14" s="1"/>
  <c r="M16" i="14"/>
  <c r="L16" i="14" s="1"/>
  <c r="T18" i="14"/>
  <c r="S18" i="14" s="1"/>
  <c r="T16" i="14"/>
  <c r="S16" i="14" s="1"/>
  <c r="T13" i="14"/>
  <c r="S13" i="14" s="1"/>
  <c r="C315" i="17" l="1"/>
  <c r="C314" i="17"/>
  <c r="AS314" i="17" s="1"/>
  <c r="Q271" i="17"/>
  <c r="J271" i="17"/>
  <c r="C270" i="17"/>
  <c r="AE270" i="17" s="1"/>
  <c r="AZ180" i="17"/>
  <c r="C137" i="17"/>
  <c r="C136" i="17"/>
  <c r="AL136" i="17" s="1"/>
  <c r="C47" i="17"/>
  <c r="J270" i="17" l="1"/>
  <c r="AZ314" i="17"/>
  <c r="AS180" i="17"/>
  <c r="AL270" i="17"/>
  <c r="X314" i="17"/>
  <c r="AE136" i="17"/>
  <c r="AZ136" i="17"/>
  <c r="X136" i="17"/>
  <c r="Q270" i="17"/>
  <c r="AS270" i="17"/>
  <c r="AE314" i="17"/>
  <c r="AS136" i="17"/>
  <c r="X270" i="17"/>
  <c r="AZ270" i="17"/>
  <c r="J314" i="17"/>
  <c r="AL314" i="17"/>
  <c r="Q314" i="17"/>
  <c r="J137" i="17"/>
  <c r="Q137" i="17"/>
  <c r="X137" i="17"/>
  <c r="AE137" i="17"/>
  <c r="AL137" i="17"/>
  <c r="B2" i="15" l="1"/>
  <c r="B23" i="15"/>
  <c r="B44" i="15"/>
  <c r="D164" i="16"/>
  <c r="D165" i="16"/>
  <c r="H171" i="16"/>
  <c r="I171" i="16"/>
  <c r="H172" i="16"/>
  <c r="I172" i="16"/>
  <c r="H173" i="16"/>
  <c r="I173" i="16"/>
  <c r="H174" i="16"/>
  <c r="I174" i="16"/>
  <c r="H175" i="16"/>
  <c r="I175" i="16"/>
  <c r="H176" i="16"/>
  <c r="I176" i="16"/>
  <c r="H177" i="16"/>
  <c r="I177" i="16"/>
  <c r="H178" i="16"/>
  <c r="I178" i="16"/>
  <c r="H179" i="16"/>
  <c r="I179" i="16"/>
  <c r="H180" i="16"/>
  <c r="I180" i="16"/>
  <c r="H181" i="16"/>
  <c r="I181" i="16"/>
  <c r="H182" i="16"/>
  <c r="I182" i="16"/>
  <c r="H183" i="16"/>
  <c r="I183" i="16"/>
  <c r="H184" i="16"/>
  <c r="I184" i="16"/>
  <c r="H185" i="16"/>
  <c r="I185" i="16"/>
  <c r="H186" i="16"/>
  <c r="I186" i="16"/>
  <c r="H187" i="16"/>
  <c r="I187" i="16"/>
  <c r="I188" i="16"/>
  <c r="H189" i="16"/>
  <c r="I189" i="16"/>
  <c r="D45" i="16"/>
  <c r="D84" i="16"/>
  <c r="D85" i="16"/>
  <c r="D124" i="16"/>
  <c r="D125" i="16"/>
  <c r="J181" i="17"/>
  <c r="C91" i="17"/>
  <c r="AZ91" i="17" s="1"/>
  <c r="AE48" i="17"/>
  <c r="C271" i="17"/>
  <c r="C272" i="17"/>
  <c r="C225" i="17"/>
  <c r="AL181" i="17"/>
  <c r="AE181" i="17"/>
  <c r="X181" i="17"/>
  <c r="Q181" i="17"/>
  <c r="C181" i="17"/>
  <c r="C92" i="17"/>
  <c r="AL92" i="17" s="1"/>
  <c r="X3" i="17"/>
  <c r="Q3" i="17"/>
  <c r="J3" i="17"/>
  <c r="C3" i="17"/>
  <c r="C2" i="17"/>
  <c r="K9" i="14"/>
  <c r="I9" i="14"/>
  <c r="D192" i="16" l="1"/>
  <c r="Q92" i="17"/>
  <c r="AS92" i="17"/>
  <c r="AZ2" i="17"/>
  <c r="Q2" i="17"/>
  <c r="J2" i="17"/>
  <c r="X92" i="17"/>
  <c r="AZ92" i="17"/>
  <c r="AE92" i="17"/>
  <c r="AL225" i="17"/>
  <c r="AZ225" i="17"/>
  <c r="Q225" i="17"/>
  <c r="M9" i="14"/>
  <c r="L9" i="14" s="1"/>
  <c r="AS225" i="17"/>
  <c r="X48" i="17"/>
  <c r="AE225" i="17"/>
  <c r="X225" i="17"/>
  <c r="J225" i="17"/>
  <c r="J91" i="17"/>
  <c r="AL91" i="17"/>
  <c r="AE91" i="17"/>
  <c r="Q91" i="17"/>
  <c r="AS91" i="17"/>
  <c r="X91" i="17"/>
  <c r="AL180" i="17" l="1"/>
  <c r="Q180" i="17" l="1"/>
  <c r="X180" i="17"/>
  <c r="AE180" i="17"/>
  <c r="J180" i="17"/>
  <c r="AE2" i="17" l="1"/>
  <c r="X2" i="17"/>
  <c r="AS2" i="17"/>
  <c r="AL2" i="17"/>
  <c r="I148" i="16"/>
  <c r="J136" i="17"/>
  <c r="D82" i="16"/>
  <c r="D162" i="16" s="1"/>
  <c r="D122" i="16"/>
  <c r="D42" i="16"/>
  <c r="B65" i="18"/>
  <c r="B44" i="18"/>
  <c r="B2" i="18"/>
  <c r="Q136" i="17" l="1"/>
  <c r="AZ317" i="17"/>
  <c r="AS317" i="17"/>
  <c r="AL317" i="17"/>
  <c r="AE317" i="17"/>
  <c r="X317" i="17"/>
  <c r="Q317" i="17"/>
  <c r="J317" i="17"/>
  <c r="C317" i="17"/>
  <c r="AZ316" i="17"/>
  <c r="AS316" i="17"/>
  <c r="AL316" i="17"/>
  <c r="AE316" i="17"/>
  <c r="X316" i="17"/>
  <c r="Q316" i="17"/>
  <c r="J316" i="17"/>
  <c r="C316" i="17"/>
  <c r="AZ183" i="17"/>
  <c r="AS183" i="17"/>
  <c r="AL183" i="17"/>
  <c r="AE183" i="17"/>
  <c r="X183" i="17"/>
  <c r="Q183" i="17"/>
  <c r="J183" i="17"/>
  <c r="C183" i="17"/>
  <c r="AZ182" i="17"/>
  <c r="AS182" i="17"/>
  <c r="AL182" i="17"/>
  <c r="AE182" i="17"/>
  <c r="X182" i="17"/>
  <c r="Q182" i="17"/>
  <c r="J182" i="17"/>
  <c r="C182" i="17"/>
  <c r="AZ273" i="17"/>
  <c r="AS273" i="17"/>
  <c r="AL273" i="17"/>
  <c r="AE273" i="17"/>
  <c r="X273" i="17"/>
  <c r="Q273" i="17"/>
  <c r="J273" i="17"/>
  <c r="C273" i="17"/>
  <c r="AZ272" i="17"/>
  <c r="AS272" i="17"/>
  <c r="AL272" i="17"/>
  <c r="AE272" i="17"/>
  <c r="X272" i="17"/>
  <c r="Q272" i="17"/>
  <c r="J272" i="17"/>
  <c r="AZ139" i="17"/>
  <c r="AS139" i="17"/>
  <c r="AL139" i="17"/>
  <c r="AE139" i="17"/>
  <c r="X139" i="17"/>
  <c r="Q139" i="17"/>
  <c r="J139" i="17"/>
  <c r="C139" i="17"/>
  <c r="AZ138" i="17"/>
  <c r="AS138" i="17"/>
  <c r="AL138" i="17"/>
  <c r="AE138" i="17"/>
  <c r="X138" i="17"/>
  <c r="Q138" i="17"/>
  <c r="J138" i="17"/>
  <c r="C138" i="17"/>
  <c r="C94" i="17"/>
  <c r="C93" i="17"/>
  <c r="AZ94" i="17"/>
  <c r="AS94" i="17"/>
  <c r="AL94" i="17"/>
  <c r="AE94" i="17"/>
  <c r="X94" i="17"/>
  <c r="Q94" i="17"/>
  <c r="J94" i="17"/>
  <c r="AZ93" i="17"/>
  <c r="AS93" i="17"/>
  <c r="AL93" i="17"/>
  <c r="AE93" i="17"/>
  <c r="X93" i="17"/>
  <c r="Q93" i="17"/>
  <c r="J93" i="17"/>
  <c r="AZ50" i="17"/>
  <c r="AZ49" i="17"/>
  <c r="AS50" i="17"/>
  <c r="AS49" i="17"/>
  <c r="AL50" i="17"/>
  <c r="AL49" i="17"/>
  <c r="AE50" i="17"/>
  <c r="AE49" i="17"/>
  <c r="X50" i="17"/>
  <c r="X49" i="17"/>
  <c r="Q50" i="17"/>
  <c r="Q49" i="17"/>
  <c r="J50" i="17"/>
  <c r="J49" i="17"/>
  <c r="C50" i="17"/>
  <c r="C49" i="17"/>
  <c r="AZ5" i="17"/>
  <c r="AZ4" i="17"/>
  <c r="AS5" i="17"/>
  <c r="AS4" i="17"/>
  <c r="AL5" i="17"/>
  <c r="AL4" i="17"/>
  <c r="AE5" i="17"/>
  <c r="AE4" i="17"/>
  <c r="X5" i="17"/>
  <c r="X4" i="17"/>
  <c r="Q5" i="17"/>
  <c r="Q4" i="17"/>
  <c r="J5" i="17"/>
  <c r="J4" i="17"/>
  <c r="BC348" i="17"/>
  <c r="BC347" i="17"/>
  <c r="BC346" i="17"/>
  <c r="BC336" i="17"/>
  <c r="BC335" i="17"/>
  <c r="BC333" i="17"/>
  <c r="BC331" i="17"/>
  <c r="BC329" i="17"/>
  <c r="BC328" i="17"/>
  <c r="BC326" i="17"/>
  <c r="BC324" i="17"/>
  <c r="BC322" i="17"/>
  <c r="BC304" i="17"/>
  <c r="BC303" i="17"/>
  <c r="BC302" i="17"/>
  <c r="BC292" i="17"/>
  <c r="BC291" i="17"/>
  <c r="BC289" i="17"/>
  <c r="BC287" i="17"/>
  <c r="BC285" i="17"/>
  <c r="BC284" i="17"/>
  <c r="BC282" i="17"/>
  <c r="BC280" i="17"/>
  <c r="BC278" i="17"/>
  <c r="BC259" i="17"/>
  <c r="BC258" i="17"/>
  <c r="BC257" i="17"/>
  <c r="BC247" i="17"/>
  <c r="BC246" i="17"/>
  <c r="BC244" i="17"/>
  <c r="BC242" i="17"/>
  <c r="BC240" i="17"/>
  <c r="BC239" i="17"/>
  <c r="BC237" i="17"/>
  <c r="BC235" i="17"/>
  <c r="BC233" i="17"/>
  <c r="BC214" i="17"/>
  <c r="BC213" i="17"/>
  <c r="BC212" i="17"/>
  <c r="BC202" i="17"/>
  <c r="BC201" i="17"/>
  <c r="BC199" i="17"/>
  <c r="BC197" i="17"/>
  <c r="BC195" i="17"/>
  <c r="BC194" i="17"/>
  <c r="BC192" i="17"/>
  <c r="BC190" i="17"/>
  <c r="BC188" i="17"/>
  <c r="BC170" i="17"/>
  <c r="BC169" i="17"/>
  <c r="BC168" i="17"/>
  <c r="BC158" i="17"/>
  <c r="BC157" i="17"/>
  <c r="BC155" i="17"/>
  <c r="BC153" i="17"/>
  <c r="BC151" i="17"/>
  <c r="BC150" i="17"/>
  <c r="BC148" i="17"/>
  <c r="BC146" i="17"/>
  <c r="BC144" i="17"/>
  <c r="BC125" i="17"/>
  <c r="BC124" i="17"/>
  <c r="BC123" i="17"/>
  <c r="BC113" i="17"/>
  <c r="BC112" i="17"/>
  <c r="BC110" i="17"/>
  <c r="BC108" i="17"/>
  <c r="BC106" i="17"/>
  <c r="BC105" i="17"/>
  <c r="BC103" i="17"/>
  <c r="BC101" i="17"/>
  <c r="BC99" i="17"/>
  <c r="BC81" i="17"/>
  <c r="BC80" i="17"/>
  <c r="BC79" i="17"/>
  <c r="BC69" i="17"/>
  <c r="BC68" i="17"/>
  <c r="BC66" i="17"/>
  <c r="BC64" i="17"/>
  <c r="BC62" i="17"/>
  <c r="BC61" i="17"/>
  <c r="BC59" i="17"/>
  <c r="BC57" i="17"/>
  <c r="BC55" i="17"/>
  <c r="BC36" i="17"/>
  <c r="BC35" i="17"/>
  <c r="BC34" i="17"/>
  <c r="BC24" i="17"/>
  <c r="BC23" i="17"/>
  <c r="BC21" i="17"/>
  <c r="BC19" i="17"/>
  <c r="BC17" i="17"/>
  <c r="BC16" i="17"/>
  <c r="BC14" i="17"/>
  <c r="BC12" i="17"/>
  <c r="BC10" i="17"/>
  <c r="AV348" i="17"/>
  <c r="AV347" i="17"/>
  <c r="AV346" i="17"/>
  <c r="AV336" i="17"/>
  <c r="AV335" i="17"/>
  <c r="AV333" i="17"/>
  <c r="AV331" i="17"/>
  <c r="AV329" i="17"/>
  <c r="AV328" i="17"/>
  <c r="AV326" i="17"/>
  <c r="AV324" i="17"/>
  <c r="AV322" i="17"/>
  <c r="AV304" i="17"/>
  <c r="AV303" i="17"/>
  <c r="AV302" i="17"/>
  <c r="AV292" i="17"/>
  <c r="AV291" i="17"/>
  <c r="AV289" i="17"/>
  <c r="AV287" i="17"/>
  <c r="AV285" i="17"/>
  <c r="AV284" i="17"/>
  <c r="AV282" i="17"/>
  <c r="AV280" i="17"/>
  <c r="AV278" i="17"/>
  <c r="AV259" i="17"/>
  <c r="AV258" i="17"/>
  <c r="AV257" i="17"/>
  <c r="AV247" i="17"/>
  <c r="AV246" i="17"/>
  <c r="AV244" i="17"/>
  <c r="AV242" i="17"/>
  <c r="AV240" i="17"/>
  <c r="AV239" i="17"/>
  <c r="AV237" i="17"/>
  <c r="AV235" i="17"/>
  <c r="AV233" i="17"/>
  <c r="AV214" i="17"/>
  <c r="AV213" i="17"/>
  <c r="AV212" i="17"/>
  <c r="AV202" i="17"/>
  <c r="AV201" i="17"/>
  <c r="AV199" i="17"/>
  <c r="AV197" i="17"/>
  <c r="AV195" i="17"/>
  <c r="AV194" i="17"/>
  <c r="AV192" i="17"/>
  <c r="AV190" i="17"/>
  <c r="AV188" i="17"/>
  <c r="AV170" i="17"/>
  <c r="AV169" i="17"/>
  <c r="AV168" i="17"/>
  <c r="AV158" i="17"/>
  <c r="AV157" i="17"/>
  <c r="AV155" i="17"/>
  <c r="AV153" i="17"/>
  <c r="AV151" i="17"/>
  <c r="AV150" i="17"/>
  <c r="AV148" i="17"/>
  <c r="AV146" i="17"/>
  <c r="AV144" i="17"/>
  <c r="AV125" i="17"/>
  <c r="AV124" i="17"/>
  <c r="AV123" i="17"/>
  <c r="AV113" i="17"/>
  <c r="AV112" i="17"/>
  <c r="AV110" i="17"/>
  <c r="AV108" i="17"/>
  <c r="AV106" i="17"/>
  <c r="AV105" i="17"/>
  <c r="AV103" i="17"/>
  <c r="AV101" i="17"/>
  <c r="AV99" i="17"/>
  <c r="AV81" i="17"/>
  <c r="AV80" i="17"/>
  <c r="AV79" i="17"/>
  <c r="AV69" i="17"/>
  <c r="AV68" i="17"/>
  <c r="AV66" i="17"/>
  <c r="AV64" i="17"/>
  <c r="AV62" i="17"/>
  <c r="AV61" i="17"/>
  <c r="AV59" i="17"/>
  <c r="AV57" i="17"/>
  <c r="AV55" i="17"/>
  <c r="AV36" i="17"/>
  <c r="AV35" i="17"/>
  <c r="AV34" i="17"/>
  <c r="AV24" i="17"/>
  <c r="AV23" i="17"/>
  <c r="AV21" i="17"/>
  <c r="AV19" i="17"/>
  <c r="AV17" i="17"/>
  <c r="AV16" i="17"/>
  <c r="AV14" i="17"/>
  <c r="AV12" i="17"/>
  <c r="AV10" i="17"/>
  <c r="B127" i="18"/>
  <c r="J127" i="18" s="1"/>
  <c r="B107" i="18"/>
  <c r="J107" i="18" s="1"/>
  <c r="B86" i="18"/>
  <c r="J86" i="18" s="1"/>
  <c r="J65" i="18"/>
  <c r="J44" i="18"/>
  <c r="B23" i="18"/>
  <c r="J23" i="18" s="1"/>
  <c r="J2" i="18"/>
  <c r="B148" i="18"/>
  <c r="J148" i="18" s="1"/>
  <c r="B169" i="18"/>
  <c r="J169" i="18" s="1"/>
  <c r="AV82" i="17" l="1"/>
  <c r="AT82" i="17" s="1"/>
  <c r="AS86" i="17" s="1"/>
  <c r="AS87" i="17" s="1"/>
  <c r="AV171" i="17"/>
  <c r="AT171" i="17" s="1"/>
  <c r="AS175" i="17" s="1"/>
  <c r="AS176" i="17" s="1"/>
  <c r="AV215" i="17"/>
  <c r="AT215" i="17" s="1"/>
  <c r="AS219" i="17" s="1"/>
  <c r="AS220" i="17" s="1"/>
  <c r="AT253" i="17"/>
  <c r="AR264" i="17" s="1"/>
  <c r="AR265" i="17" s="1"/>
  <c r="AT265" i="17" s="1"/>
  <c r="AT264" i="17" s="1"/>
  <c r="AU264" i="17" s="1"/>
  <c r="AV260" i="17"/>
  <c r="AT260" i="17" s="1"/>
  <c r="AS264" i="17" s="1"/>
  <c r="AS265" i="17" s="1"/>
  <c r="AT298" i="17"/>
  <c r="AR309" i="17" s="1"/>
  <c r="AR310" i="17" s="1"/>
  <c r="BC82" i="17"/>
  <c r="BA82" i="17" s="1"/>
  <c r="AZ86" i="17" s="1"/>
  <c r="AZ87" i="17" s="1"/>
  <c r="BC305" i="17"/>
  <c r="BA305" i="17" s="1"/>
  <c r="AZ309" i="17" s="1"/>
  <c r="AZ310" i="17" s="1"/>
  <c r="AV126" i="17"/>
  <c r="AT126" i="17" s="1"/>
  <c r="AS130" i="17" s="1"/>
  <c r="AS131" i="17" s="1"/>
  <c r="AT30" i="17"/>
  <c r="AR41" i="17" s="1"/>
  <c r="AR42" i="17" s="1"/>
  <c r="AT75" i="17"/>
  <c r="AR86" i="17" s="1"/>
  <c r="AR87" i="17" s="1"/>
  <c r="BC126" i="17"/>
  <c r="BA126" i="17" s="1"/>
  <c r="AZ130" i="17" s="1"/>
  <c r="AZ131" i="17" s="1"/>
  <c r="AV305" i="17"/>
  <c r="AT305" i="17" s="1"/>
  <c r="AS309" i="17" s="1"/>
  <c r="AS310" i="17" s="1"/>
  <c r="BA119" i="17"/>
  <c r="AY130" i="17" s="1"/>
  <c r="AY131" i="17" s="1"/>
  <c r="BC349" i="17"/>
  <c r="BA349" i="17" s="1"/>
  <c r="AZ353" i="17" s="1"/>
  <c r="AZ354" i="17" s="1"/>
  <c r="AV349" i="17"/>
  <c r="AT349" i="17" s="1"/>
  <c r="AS353" i="17" s="1"/>
  <c r="AS354" i="17" s="1"/>
  <c r="BC37" i="17"/>
  <c r="BA37" i="17" s="1"/>
  <c r="AZ41" i="17" s="1"/>
  <c r="AZ42" i="17" s="1"/>
  <c r="BA164" i="17"/>
  <c r="AY175" i="17" s="1"/>
  <c r="AY176" i="17" s="1"/>
  <c r="BA208" i="17"/>
  <c r="AY219" i="17" s="1"/>
  <c r="AY220" i="17" s="1"/>
  <c r="BA342" i="17"/>
  <c r="AY353" i="17" s="1"/>
  <c r="AY354" i="17" s="1"/>
  <c r="AT119" i="17"/>
  <c r="AR130" i="17" s="1"/>
  <c r="AR131" i="17" s="1"/>
  <c r="AV37" i="17"/>
  <c r="AT37" i="17" s="1"/>
  <c r="AS41" i="17" s="1"/>
  <c r="AS42" i="17" s="1"/>
  <c r="AT164" i="17"/>
  <c r="AR175" i="17" s="1"/>
  <c r="AR176" i="17" s="1"/>
  <c r="AT176" i="17" s="1"/>
  <c r="AT175" i="17" s="1"/>
  <c r="AU175" i="17" s="1"/>
  <c r="AT208" i="17"/>
  <c r="AR219" i="17" s="1"/>
  <c r="AR220" i="17" s="1"/>
  <c r="AT220" i="17" s="1"/>
  <c r="AT219" i="17" s="1"/>
  <c r="AU219" i="17" s="1"/>
  <c r="AT342" i="17"/>
  <c r="AR353" i="17" s="1"/>
  <c r="AR354" i="17" s="1"/>
  <c r="BA30" i="17"/>
  <c r="AY41" i="17" s="1"/>
  <c r="AY42" i="17" s="1"/>
  <c r="BA42" i="17" s="1"/>
  <c r="BA41" i="17" s="1"/>
  <c r="BB41" i="17" s="1"/>
  <c r="BA75" i="17"/>
  <c r="AY86" i="17" s="1"/>
  <c r="AY87" i="17" s="1"/>
  <c r="BA87" i="17" s="1"/>
  <c r="BA86" i="17" s="1"/>
  <c r="BB86" i="17" s="1"/>
  <c r="BC171" i="17"/>
  <c r="BA171" i="17" s="1"/>
  <c r="AZ175" i="17" s="1"/>
  <c r="AZ176" i="17" s="1"/>
  <c r="BA176" i="17" s="1"/>
  <c r="BA175" i="17" s="1"/>
  <c r="BB175" i="17" s="1"/>
  <c r="BC215" i="17"/>
  <c r="BA215" i="17" s="1"/>
  <c r="AZ219" i="17" s="1"/>
  <c r="AZ220" i="17" s="1"/>
  <c r="BA253" i="17"/>
  <c r="AY264" i="17" s="1"/>
  <c r="AY265" i="17" s="1"/>
  <c r="BC260" i="17"/>
  <c r="BA260" i="17" s="1"/>
  <c r="AZ264" i="17" s="1"/>
  <c r="AZ265" i="17" s="1"/>
  <c r="BA298" i="17"/>
  <c r="AY309" i="17" s="1"/>
  <c r="AY310" i="17" s="1"/>
  <c r="BA310" i="17" s="1"/>
  <c r="BA309" i="17" s="1"/>
  <c r="BB309" i="17" s="1"/>
  <c r="R2" i="18"/>
  <c r="R23" i="18"/>
  <c r="R127" i="18"/>
  <c r="R107" i="18"/>
  <c r="AP44" i="18"/>
  <c r="R148" i="18"/>
  <c r="AH65" i="18"/>
  <c r="AP65" i="18"/>
  <c r="AH86" i="18"/>
  <c r="AH107" i="18"/>
  <c r="AP86" i="18"/>
  <c r="AH127" i="18"/>
  <c r="R86" i="18"/>
  <c r="Z65" i="18"/>
  <c r="AH44" i="18"/>
  <c r="AP23" i="18"/>
  <c r="Z86" i="18"/>
  <c r="R169" i="18"/>
  <c r="Z148" i="18"/>
  <c r="AP107" i="18"/>
  <c r="Z2" i="18"/>
  <c r="Z169" i="18"/>
  <c r="AP127" i="18"/>
  <c r="R44" i="18"/>
  <c r="Z23" i="18"/>
  <c r="AH2" i="18"/>
  <c r="AH169" i="18"/>
  <c r="AP148" i="18"/>
  <c r="Z107" i="18"/>
  <c r="Z127" i="18"/>
  <c r="AH148" i="18"/>
  <c r="R65" i="18"/>
  <c r="Z44" i="18"/>
  <c r="AH23" i="18"/>
  <c r="AP2" i="18"/>
  <c r="AP169" i="18"/>
  <c r="AZ318" i="17"/>
  <c r="AZ184" i="17"/>
  <c r="AZ274" i="17"/>
  <c r="AZ140" i="17"/>
  <c r="C95" i="17"/>
  <c r="Q95" i="17"/>
  <c r="AZ51" i="17"/>
  <c r="X51" i="17"/>
  <c r="X6" i="17"/>
  <c r="AS318" i="17"/>
  <c r="AS184" i="17"/>
  <c r="AS274" i="17"/>
  <c r="AS140" i="17"/>
  <c r="J95" i="17"/>
  <c r="AE51" i="17"/>
  <c r="C51" i="17"/>
  <c r="J318" i="17"/>
  <c r="J274" i="17"/>
  <c r="AE95" i="17"/>
  <c r="J51" i="17"/>
  <c r="C318" i="17"/>
  <c r="X95" i="17"/>
  <c r="AL318" i="17"/>
  <c r="AL184" i="17"/>
  <c r="AL274" i="17"/>
  <c r="AL140" i="17"/>
  <c r="AL6" i="17"/>
  <c r="X318" i="17"/>
  <c r="Q318" i="17"/>
  <c r="Q184" i="17"/>
  <c r="Q274" i="17"/>
  <c r="AL95" i="17"/>
  <c r="J140" i="17"/>
  <c r="C184" i="17"/>
  <c r="C274" i="17"/>
  <c r="C140" i="17"/>
  <c r="AS6" i="17"/>
  <c r="AE318" i="17"/>
  <c r="AE184" i="17"/>
  <c r="AE274" i="17"/>
  <c r="AE140" i="17"/>
  <c r="AZ95" i="17"/>
  <c r="AS51" i="17"/>
  <c r="Q51" i="17"/>
  <c r="Q6" i="17"/>
  <c r="X184" i="17"/>
  <c r="X274" i="17"/>
  <c r="X140" i="17"/>
  <c r="AS95" i="17"/>
  <c r="AZ6" i="17"/>
  <c r="Q140" i="17"/>
  <c r="AE6" i="17"/>
  <c r="J184" i="17"/>
  <c r="AL51" i="17"/>
  <c r="J6" i="17"/>
  <c r="BA265" i="17"/>
  <c r="BA264" i="17" s="1"/>
  <c r="BB264" i="17" s="1"/>
  <c r="BA220" i="17"/>
  <c r="BA219" i="17" s="1"/>
  <c r="BB219" i="17" s="1"/>
  <c r="AT42" i="17"/>
  <c r="AT41" i="17" s="1"/>
  <c r="AU41" i="17" s="1"/>
  <c r="AT310" i="17"/>
  <c r="AT309" i="17" s="1"/>
  <c r="AU309" i="17" s="1"/>
  <c r="AT87" i="17"/>
  <c r="AT86" i="17" s="1"/>
  <c r="AU86" i="17" s="1"/>
  <c r="AT131" i="17"/>
  <c r="AT130" i="17" s="1"/>
  <c r="AU130" i="17" s="1"/>
  <c r="AT354" i="17" l="1"/>
  <c r="AT353" i="17" s="1"/>
  <c r="AU353" i="17" s="1"/>
  <c r="BA131" i="17"/>
  <c r="BA130" i="17" s="1"/>
  <c r="BB130" i="17" s="1"/>
  <c r="BA354" i="17"/>
  <c r="BA353" i="17" s="1"/>
  <c r="BB353" i="17" s="1"/>
  <c r="H68" i="16"/>
  <c r="AO348" i="17" l="1"/>
  <c r="AO347" i="17"/>
  <c r="AO346" i="17"/>
  <c r="AO336" i="17"/>
  <c r="AO335" i="17"/>
  <c r="AO333" i="17"/>
  <c r="AO331" i="17"/>
  <c r="AO329" i="17"/>
  <c r="AO328" i="17"/>
  <c r="AO326" i="17"/>
  <c r="AO324" i="17"/>
  <c r="AO322" i="17"/>
  <c r="AO304" i="17"/>
  <c r="AO303" i="17"/>
  <c r="AO302" i="17"/>
  <c r="AO292" i="17"/>
  <c r="AO291" i="17"/>
  <c r="AO289" i="17"/>
  <c r="AO287" i="17"/>
  <c r="AO285" i="17"/>
  <c r="AO284" i="17"/>
  <c r="AO282" i="17"/>
  <c r="AO280" i="17"/>
  <c r="AO278" i="17"/>
  <c r="AO259" i="17"/>
  <c r="AO258" i="17"/>
  <c r="AO257" i="17"/>
  <c r="AO247" i="17"/>
  <c r="AO246" i="17"/>
  <c r="AO244" i="17"/>
  <c r="AO242" i="17"/>
  <c r="AO240" i="17"/>
  <c r="AO239" i="17"/>
  <c r="AO237" i="17"/>
  <c r="AO235" i="17"/>
  <c r="AO233" i="17"/>
  <c r="AM253" i="17" s="1"/>
  <c r="AK264" i="17" s="1"/>
  <c r="AK265" i="17" s="1"/>
  <c r="AO214" i="17"/>
  <c r="AO213" i="17"/>
  <c r="AO212" i="17"/>
  <c r="AO215" i="17" s="1"/>
  <c r="AM215" i="17" s="1"/>
  <c r="AL219" i="17" s="1"/>
  <c r="AL220" i="17" s="1"/>
  <c r="AO202" i="17"/>
  <c r="AO201" i="17"/>
  <c r="AO199" i="17"/>
  <c r="AO197" i="17"/>
  <c r="AO195" i="17"/>
  <c r="AO194" i="17"/>
  <c r="AO192" i="17"/>
  <c r="AO190" i="17"/>
  <c r="AO188" i="17"/>
  <c r="AO170" i="17"/>
  <c r="AO169" i="17"/>
  <c r="AO168" i="17"/>
  <c r="AO158" i="17"/>
  <c r="AO157" i="17"/>
  <c r="AO155" i="17"/>
  <c r="AO153" i="17"/>
  <c r="AO151" i="17"/>
  <c r="AO150" i="17"/>
  <c r="AO148" i="17"/>
  <c r="AO146" i="17"/>
  <c r="AO144" i="17"/>
  <c r="AO125" i="17"/>
  <c r="AO124" i="17"/>
  <c r="AO123" i="17"/>
  <c r="AO113" i="17"/>
  <c r="AO112" i="17"/>
  <c r="AO110" i="17"/>
  <c r="AO108" i="17"/>
  <c r="AO106" i="17"/>
  <c r="AO105" i="17"/>
  <c r="AO103" i="17"/>
  <c r="AO101" i="17"/>
  <c r="AO99" i="17"/>
  <c r="AO81" i="17"/>
  <c r="AO80" i="17"/>
  <c r="AO79" i="17"/>
  <c r="AO69" i="17"/>
  <c r="AO68" i="17"/>
  <c r="AO66" i="17"/>
  <c r="AO64" i="17"/>
  <c r="AO62" i="17"/>
  <c r="AO61" i="17"/>
  <c r="AO59" i="17"/>
  <c r="AO57" i="17"/>
  <c r="AO55" i="17"/>
  <c r="AO36" i="17"/>
  <c r="AO35" i="17"/>
  <c r="AO34" i="17"/>
  <c r="AO24" i="17"/>
  <c r="AO23" i="17"/>
  <c r="AO21" i="17"/>
  <c r="AO19" i="17"/>
  <c r="AO17" i="17"/>
  <c r="AO16" i="17"/>
  <c r="AO14" i="17"/>
  <c r="AO12" i="17"/>
  <c r="AO10" i="17"/>
  <c r="AH348" i="17"/>
  <c r="AH347" i="17"/>
  <c r="AH346" i="17"/>
  <c r="AH349" i="17" s="1"/>
  <c r="AF349" i="17" s="1"/>
  <c r="AE353" i="17" s="1"/>
  <c r="AE354" i="17" s="1"/>
  <c r="AH336" i="17"/>
  <c r="AH335" i="17"/>
  <c r="AH333" i="17"/>
  <c r="AH331" i="17"/>
  <c r="AH329" i="17"/>
  <c r="AH328" i="17"/>
  <c r="AH326" i="17"/>
  <c r="AH324" i="17"/>
  <c r="AH322" i="17"/>
  <c r="AH304" i="17"/>
  <c r="AH303" i="17"/>
  <c r="AH302" i="17"/>
  <c r="AH292" i="17"/>
  <c r="AH291" i="17"/>
  <c r="AH289" i="17"/>
  <c r="AH287" i="17"/>
  <c r="AH285" i="17"/>
  <c r="AH284" i="17"/>
  <c r="AH282" i="17"/>
  <c r="AH280" i="17"/>
  <c r="AH278" i="17"/>
  <c r="AH259" i="17"/>
  <c r="AH258" i="17"/>
  <c r="AH257" i="17"/>
  <c r="AH247" i="17"/>
  <c r="AH246" i="17"/>
  <c r="AH244" i="17"/>
  <c r="AH242" i="17"/>
  <c r="AH240" i="17"/>
  <c r="AH239" i="17"/>
  <c r="AH237" i="17"/>
  <c r="AH235" i="17"/>
  <c r="AH233" i="17"/>
  <c r="AH214" i="17"/>
  <c r="AH213" i="17"/>
  <c r="AH212" i="17"/>
  <c r="AH202" i="17"/>
  <c r="AH201" i="17"/>
  <c r="AH199" i="17"/>
  <c r="AH197" i="17"/>
  <c r="AH195" i="17"/>
  <c r="AH194" i="17"/>
  <c r="AH192" i="17"/>
  <c r="AH190" i="17"/>
  <c r="AH188" i="17"/>
  <c r="AH170" i="17"/>
  <c r="AH169" i="17"/>
  <c r="AH168" i="17"/>
  <c r="AH158" i="17"/>
  <c r="AH157" i="17"/>
  <c r="AH155" i="17"/>
  <c r="AH153" i="17"/>
  <c r="AH151" i="17"/>
  <c r="AH150" i="17"/>
  <c r="AH148" i="17"/>
  <c r="AH146" i="17"/>
  <c r="AH144" i="17"/>
  <c r="AH125" i="17"/>
  <c r="AH124" i="17"/>
  <c r="AH123" i="17"/>
  <c r="AH113" i="17"/>
  <c r="AH112" i="17"/>
  <c r="AH110" i="17"/>
  <c r="AH108" i="17"/>
  <c r="AH106" i="17"/>
  <c r="AH105" i="17"/>
  <c r="AH103" i="17"/>
  <c r="AH101" i="17"/>
  <c r="AH99" i="17"/>
  <c r="AH81" i="17"/>
  <c r="AH80" i="17"/>
  <c r="AH79" i="17"/>
  <c r="AH82" i="17" s="1"/>
  <c r="AF82" i="17" s="1"/>
  <c r="AE86" i="17" s="1"/>
  <c r="AE87" i="17" s="1"/>
  <c r="AH69" i="17"/>
  <c r="AH68" i="17"/>
  <c r="AH66" i="17"/>
  <c r="AH64" i="17"/>
  <c r="AH62" i="17"/>
  <c r="AH61" i="17"/>
  <c r="AH59" i="17"/>
  <c r="AH57" i="17"/>
  <c r="AH55" i="17"/>
  <c r="AH36" i="17"/>
  <c r="AH35" i="17"/>
  <c r="AH34" i="17"/>
  <c r="AH37" i="17" s="1"/>
  <c r="AF37" i="17" s="1"/>
  <c r="AE41" i="17" s="1"/>
  <c r="AE42" i="17" s="1"/>
  <c r="AH24" i="17"/>
  <c r="AH23" i="17"/>
  <c r="AH21" i="17"/>
  <c r="AH19" i="17"/>
  <c r="AH17" i="17"/>
  <c r="AH16" i="17"/>
  <c r="AH14" i="17"/>
  <c r="AH12" i="17"/>
  <c r="AH10" i="17"/>
  <c r="AA348" i="17"/>
  <c r="AA347" i="17"/>
  <c r="AA346" i="17"/>
  <c r="AA349" i="17" s="1"/>
  <c r="Y349" i="17" s="1"/>
  <c r="X353" i="17" s="1"/>
  <c r="X354" i="17" s="1"/>
  <c r="AA336" i="17"/>
  <c r="AA335" i="17"/>
  <c r="AA333" i="17"/>
  <c r="AA331" i="17"/>
  <c r="AA329" i="17"/>
  <c r="AA328" i="17"/>
  <c r="AA326" i="17"/>
  <c r="AA324" i="17"/>
  <c r="AA322" i="17"/>
  <c r="AA304" i="17"/>
  <c r="AA303" i="17"/>
  <c r="AA302" i="17"/>
  <c r="AA305" i="17" s="1"/>
  <c r="Y305" i="17" s="1"/>
  <c r="X309" i="17" s="1"/>
  <c r="X310" i="17" s="1"/>
  <c r="AA292" i="17"/>
  <c r="AA291" i="17"/>
  <c r="AA289" i="17"/>
  <c r="AA287" i="17"/>
  <c r="AA285" i="17"/>
  <c r="AA284" i="17"/>
  <c r="AA282" i="17"/>
  <c r="AA280" i="17"/>
  <c r="AA278" i="17"/>
  <c r="AA259" i="17"/>
  <c r="AA258" i="17"/>
  <c r="AA257" i="17"/>
  <c r="AA260" i="17" s="1"/>
  <c r="Y260" i="17" s="1"/>
  <c r="X264" i="17" s="1"/>
  <c r="X265" i="17" s="1"/>
  <c r="AA247" i="17"/>
  <c r="AA246" i="17"/>
  <c r="AA244" i="17"/>
  <c r="AA242" i="17"/>
  <c r="AA240" i="17"/>
  <c r="AA239" i="17"/>
  <c r="AA237" i="17"/>
  <c r="AA235" i="17"/>
  <c r="AA233" i="17"/>
  <c r="AA214" i="17"/>
  <c r="AA213" i="17"/>
  <c r="AA212" i="17"/>
  <c r="AA215" i="17" s="1"/>
  <c r="Y215" i="17" s="1"/>
  <c r="X219" i="17" s="1"/>
  <c r="X220" i="17" s="1"/>
  <c r="AA202" i="17"/>
  <c r="AA201" i="17"/>
  <c r="AA199" i="17"/>
  <c r="AA197" i="17"/>
  <c r="AA195" i="17"/>
  <c r="AA194" i="17"/>
  <c r="AA192" i="17"/>
  <c r="AA190" i="17"/>
  <c r="AA188" i="17"/>
  <c r="AA170" i="17"/>
  <c r="AA169" i="17"/>
  <c r="AA168" i="17"/>
  <c r="AA158" i="17"/>
  <c r="AA157" i="17"/>
  <c r="AA155" i="17"/>
  <c r="AA153" i="17"/>
  <c r="AA151" i="17"/>
  <c r="AA150" i="17"/>
  <c r="AA148" i="17"/>
  <c r="AA146" i="17"/>
  <c r="AA144" i="17"/>
  <c r="AA125" i="17"/>
  <c r="AA124" i="17"/>
  <c r="AA123" i="17"/>
  <c r="AA113" i="17"/>
  <c r="AA112" i="17"/>
  <c r="AA110" i="17"/>
  <c r="AA108" i="17"/>
  <c r="AA106" i="17"/>
  <c r="AA105" i="17"/>
  <c r="AA103" i="17"/>
  <c r="AA101" i="17"/>
  <c r="AA99" i="17"/>
  <c r="AA81" i="17"/>
  <c r="AA80" i="17"/>
  <c r="AA79" i="17"/>
  <c r="AA69" i="17"/>
  <c r="AA68" i="17"/>
  <c r="AA66" i="17"/>
  <c r="AA64" i="17"/>
  <c r="AA62" i="17"/>
  <c r="AA61" i="17"/>
  <c r="AA59" i="17"/>
  <c r="AA57" i="17"/>
  <c r="AA55" i="17"/>
  <c r="AA36" i="17"/>
  <c r="AA35" i="17"/>
  <c r="AA34" i="17"/>
  <c r="AA24" i="17"/>
  <c r="AA23" i="17"/>
  <c r="AA21" i="17"/>
  <c r="AA19" i="17"/>
  <c r="AA17" i="17"/>
  <c r="AA16" i="17"/>
  <c r="AA14" i="17"/>
  <c r="AA12" i="17"/>
  <c r="AA10" i="17"/>
  <c r="T348" i="17"/>
  <c r="T347" i="17"/>
  <c r="T346" i="17"/>
  <c r="T349" i="17" s="1"/>
  <c r="R349" i="17" s="1"/>
  <c r="Q353" i="17" s="1"/>
  <c r="Q354" i="17" s="1"/>
  <c r="T336" i="17"/>
  <c r="T335" i="17"/>
  <c r="T333" i="17"/>
  <c r="T331" i="17"/>
  <c r="T329" i="17"/>
  <c r="T328" i="17"/>
  <c r="T326" i="17"/>
  <c r="T324" i="17"/>
  <c r="T322" i="17"/>
  <c r="T304" i="17"/>
  <c r="T303" i="17"/>
  <c r="T302" i="17"/>
  <c r="T292" i="17"/>
  <c r="T291" i="17"/>
  <c r="T289" i="17"/>
  <c r="T287" i="17"/>
  <c r="T285" i="17"/>
  <c r="T284" i="17"/>
  <c r="T282" i="17"/>
  <c r="T280" i="17"/>
  <c r="T278" i="17"/>
  <c r="T259" i="17"/>
  <c r="T258" i="17"/>
  <c r="T257" i="17"/>
  <c r="T260" i="17" s="1"/>
  <c r="R260" i="17" s="1"/>
  <c r="Q264" i="17" s="1"/>
  <c r="Q265" i="17" s="1"/>
  <c r="T247" i="17"/>
  <c r="T246" i="17"/>
  <c r="T244" i="17"/>
  <c r="T242" i="17"/>
  <c r="T240" i="17"/>
  <c r="T239" i="17"/>
  <c r="T237" i="17"/>
  <c r="T235" i="17"/>
  <c r="T233" i="17"/>
  <c r="T214" i="17"/>
  <c r="T213" i="17"/>
  <c r="T212" i="17"/>
  <c r="T215" i="17" s="1"/>
  <c r="R215" i="17" s="1"/>
  <c r="Q219" i="17" s="1"/>
  <c r="Q220" i="17" s="1"/>
  <c r="T202" i="17"/>
  <c r="T201" i="17"/>
  <c r="T199" i="17"/>
  <c r="T197" i="17"/>
  <c r="T195" i="17"/>
  <c r="T194" i="17"/>
  <c r="T192" i="17"/>
  <c r="T190" i="17"/>
  <c r="T188" i="17"/>
  <c r="T170" i="17"/>
  <c r="T169" i="17"/>
  <c r="T168" i="17"/>
  <c r="T158" i="17"/>
  <c r="T157" i="17"/>
  <c r="T155" i="17"/>
  <c r="T153" i="17"/>
  <c r="T151" i="17"/>
  <c r="T150" i="17"/>
  <c r="T148" i="17"/>
  <c r="T146" i="17"/>
  <c r="T144" i="17"/>
  <c r="T125" i="17"/>
  <c r="T124" i="17"/>
  <c r="T123" i="17"/>
  <c r="T126" i="17" s="1"/>
  <c r="R126" i="17" s="1"/>
  <c r="Q130" i="17" s="1"/>
  <c r="Q131" i="17" s="1"/>
  <c r="T113" i="17"/>
  <c r="T112" i="17"/>
  <c r="T110" i="17"/>
  <c r="T108" i="17"/>
  <c r="T106" i="17"/>
  <c r="T105" i="17"/>
  <c r="T103" i="17"/>
  <c r="T101" i="17"/>
  <c r="T99" i="17"/>
  <c r="T81" i="17"/>
  <c r="T80" i="17"/>
  <c r="T79" i="17"/>
  <c r="T69" i="17"/>
  <c r="T68" i="17"/>
  <c r="T66" i="17"/>
  <c r="T64" i="17"/>
  <c r="T62" i="17"/>
  <c r="T61" i="17"/>
  <c r="T59" i="17"/>
  <c r="T57" i="17"/>
  <c r="T55" i="17"/>
  <c r="T36" i="17"/>
  <c r="T35" i="17"/>
  <c r="T34" i="17"/>
  <c r="T24" i="17"/>
  <c r="T23" i="17"/>
  <c r="T21" i="17"/>
  <c r="T19" i="17"/>
  <c r="T17" i="17"/>
  <c r="T16" i="17"/>
  <c r="T14" i="17"/>
  <c r="T12" i="17"/>
  <c r="T10" i="17"/>
  <c r="M348" i="17"/>
  <c r="M347" i="17"/>
  <c r="M346" i="17"/>
  <c r="M349" i="17" s="1"/>
  <c r="K349" i="17" s="1"/>
  <c r="J353" i="17" s="1"/>
  <c r="J354" i="17" s="1"/>
  <c r="M336" i="17"/>
  <c r="M335" i="17"/>
  <c r="M333" i="17"/>
  <c r="M331" i="17"/>
  <c r="M329" i="17"/>
  <c r="M328" i="17"/>
  <c r="M326" i="17"/>
  <c r="M324" i="17"/>
  <c r="M322" i="17"/>
  <c r="M304" i="17"/>
  <c r="M303" i="17"/>
  <c r="M302" i="17"/>
  <c r="M292" i="17"/>
  <c r="M291" i="17"/>
  <c r="M289" i="17"/>
  <c r="M287" i="17"/>
  <c r="M285" i="17"/>
  <c r="M284" i="17"/>
  <c r="M282" i="17"/>
  <c r="M280" i="17"/>
  <c r="M278" i="17"/>
  <c r="M259" i="17"/>
  <c r="M258" i="17"/>
  <c r="M257" i="17"/>
  <c r="M260" i="17" s="1"/>
  <c r="K260" i="17" s="1"/>
  <c r="J264" i="17" s="1"/>
  <c r="J265" i="17" s="1"/>
  <c r="M247" i="17"/>
  <c r="M246" i="17"/>
  <c r="M244" i="17"/>
  <c r="M242" i="17"/>
  <c r="M240" i="17"/>
  <c r="M239" i="17"/>
  <c r="M237" i="17"/>
  <c r="M235" i="17"/>
  <c r="M233" i="17"/>
  <c r="M214" i="17"/>
  <c r="M213" i="17"/>
  <c r="M212" i="17"/>
  <c r="M215" i="17" s="1"/>
  <c r="K215" i="17" s="1"/>
  <c r="J219" i="17" s="1"/>
  <c r="J220" i="17" s="1"/>
  <c r="M202" i="17"/>
  <c r="M201" i="17"/>
  <c r="M199" i="17"/>
  <c r="M197" i="17"/>
  <c r="M195" i="17"/>
  <c r="M194" i="17"/>
  <c r="M192" i="17"/>
  <c r="M190" i="17"/>
  <c r="M188" i="17"/>
  <c r="M170" i="17"/>
  <c r="M169" i="17"/>
  <c r="M168" i="17"/>
  <c r="M171" i="17" s="1"/>
  <c r="K171" i="17" s="1"/>
  <c r="J175" i="17" s="1"/>
  <c r="J176" i="17" s="1"/>
  <c r="M158" i="17"/>
  <c r="M157" i="17"/>
  <c r="M155" i="17"/>
  <c r="M153" i="17"/>
  <c r="M151" i="17"/>
  <c r="M150" i="17"/>
  <c r="M148" i="17"/>
  <c r="M146" i="17"/>
  <c r="M144" i="17"/>
  <c r="M125" i="17"/>
  <c r="M124" i="17"/>
  <c r="M123" i="17"/>
  <c r="M126" i="17" s="1"/>
  <c r="K126" i="17" s="1"/>
  <c r="J130" i="17" s="1"/>
  <c r="J131" i="17" s="1"/>
  <c r="M113" i="17"/>
  <c r="M112" i="17"/>
  <c r="M110" i="17"/>
  <c r="M108" i="17"/>
  <c r="M106" i="17"/>
  <c r="M105" i="17"/>
  <c r="M103" i="17"/>
  <c r="M101" i="17"/>
  <c r="M99" i="17"/>
  <c r="M81" i="17"/>
  <c r="M80" i="17"/>
  <c r="M79" i="17"/>
  <c r="M82" i="17" s="1"/>
  <c r="K82" i="17" s="1"/>
  <c r="J86" i="17" s="1"/>
  <c r="J87" i="17" s="1"/>
  <c r="M69" i="17"/>
  <c r="M68" i="17"/>
  <c r="M66" i="17"/>
  <c r="M64" i="17"/>
  <c r="M62" i="17"/>
  <c r="M61" i="17"/>
  <c r="M59" i="17"/>
  <c r="M57" i="17"/>
  <c r="M55" i="17"/>
  <c r="M36" i="17"/>
  <c r="M35" i="17"/>
  <c r="M34" i="17"/>
  <c r="M37" i="17" s="1"/>
  <c r="K37" i="17" s="1"/>
  <c r="J41" i="17" s="1"/>
  <c r="J42" i="17" s="1"/>
  <c r="M24" i="17"/>
  <c r="M23" i="17"/>
  <c r="M21" i="17"/>
  <c r="M19" i="17"/>
  <c r="M17" i="17"/>
  <c r="M16" i="17"/>
  <c r="M14" i="17"/>
  <c r="M12" i="17"/>
  <c r="M10" i="17"/>
  <c r="K208" i="17" l="1"/>
  <c r="I219" i="17" s="1"/>
  <c r="I220" i="17" s="1"/>
  <c r="AF208" i="17"/>
  <c r="AD219" i="17" s="1"/>
  <c r="AD220" i="17" s="1"/>
  <c r="AA171" i="17"/>
  <c r="Y171" i="17" s="1"/>
  <c r="X175" i="17" s="1"/>
  <c r="X176" i="17" s="1"/>
  <c r="AO126" i="17"/>
  <c r="AM126" i="17" s="1"/>
  <c r="AL130" i="17" s="1"/>
  <c r="AL131" i="17" s="1"/>
  <c r="AO260" i="17"/>
  <c r="AM260" i="17" s="1"/>
  <c r="AL264" i="17" s="1"/>
  <c r="AL265" i="17" s="1"/>
  <c r="AM265" i="17" s="1"/>
  <c r="AM264" i="17" s="1"/>
  <c r="AN264" i="17" s="1"/>
  <c r="Y298" i="17"/>
  <c r="W309" i="17" s="1"/>
  <c r="W310" i="17" s="1"/>
  <c r="AF75" i="17"/>
  <c r="AD86" i="17" s="1"/>
  <c r="AD87" i="17" s="1"/>
  <c r="T305" i="17"/>
  <c r="R305" i="17" s="1"/>
  <c r="Q309" i="17" s="1"/>
  <c r="Q310" i="17" s="1"/>
  <c r="Y75" i="17"/>
  <c r="W86" i="17" s="1"/>
  <c r="W87" i="17" s="1"/>
  <c r="Y119" i="17"/>
  <c r="W130" i="17" s="1"/>
  <c r="W131" i="17" s="1"/>
  <c r="Y164" i="17"/>
  <c r="W175" i="17" s="1"/>
  <c r="W176" i="17" s="1"/>
  <c r="Y208" i="17"/>
  <c r="W219" i="17" s="1"/>
  <c r="W220" i="17" s="1"/>
  <c r="Y342" i="17"/>
  <c r="W353" i="17" s="1"/>
  <c r="W354" i="17" s="1"/>
  <c r="Y354" i="17" s="1"/>
  <c r="Y353" i="17" s="1"/>
  <c r="Z353" i="17" s="1"/>
  <c r="AF30" i="17"/>
  <c r="AD41" i="17" s="1"/>
  <c r="AD42" i="17" s="1"/>
  <c r="AF42" i="17" s="1"/>
  <c r="AF41" i="17" s="1"/>
  <c r="AG41" i="17" s="1"/>
  <c r="AF119" i="17"/>
  <c r="AD130" i="17" s="1"/>
  <c r="AD131" i="17" s="1"/>
  <c r="AF164" i="17"/>
  <c r="AD175" i="17" s="1"/>
  <c r="AD176" i="17" s="1"/>
  <c r="AH305" i="17"/>
  <c r="AF305" i="17" s="1"/>
  <c r="AE309" i="17" s="1"/>
  <c r="AE310" i="17" s="1"/>
  <c r="AO171" i="17"/>
  <c r="AM171" i="17" s="1"/>
  <c r="AL175" i="17" s="1"/>
  <c r="AL176" i="17" s="1"/>
  <c r="AM298" i="17"/>
  <c r="AK309" i="17" s="1"/>
  <c r="AK310" i="17" s="1"/>
  <c r="R119" i="17"/>
  <c r="P130" i="17" s="1"/>
  <c r="P131" i="17" s="1"/>
  <c r="R131" i="17" s="1"/>
  <c r="R130" i="17" s="1"/>
  <c r="S130" i="17" s="1"/>
  <c r="T171" i="17"/>
  <c r="R171" i="17" s="1"/>
  <c r="Q175" i="17" s="1"/>
  <c r="Q176" i="17" s="1"/>
  <c r="AA37" i="17"/>
  <c r="Y37" i="17" s="1"/>
  <c r="X41" i="17" s="1"/>
  <c r="X42" i="17" s="1"/>
  <c r="AA82" i="17"/>
  <c r="Y82" i="17" s="1"/>
  <c r="X86" i="17" s="1"/>
  <c r="X87" i="17" s="1"/>
  <c r="AH171" i="17"/>
  <c r="AF171" i="17" s="1"/>
  <c r="AE175" i="17" s="1"/>
  <c r="AE176" i="17" s="1"/>
  <c r="AF176" i="17" s="1"/>
  <c r="AF175" i="17" s="1"/>
  <c r="AG175" i="17" s="1"/>
  <c r="AF253" i="17"/>
  <c r="AD264" i="17" s="1"/>
  <c r="AD265" i="17" s="1"/>
  <c r="AF298" i="17"/>
  <c r="AD309" i="17" s="1"/>
  <c r="AD310" i="17" s="1"/>
  <c r="AM75" i="17"/>
  <c r="AK86" i="17" s="1"/>
  <c r="AK87" i="17" s="1"/>
  <c r="AM119" i="17"/>
  <c r="AK130" i="17" s="1"/>
  <c r="AK131" i="17" s="1"/>
  <c r="AM208" i="17"/>
  <c r="AK219" i="17" s="1"/>
  <c r="AK220" i="17" s="1"/>
  <c r="AO305" i="17"/>
  <c r="AM305" i="17" s="1"/>
  <c r="AL309" i="17" s="1"/>
  <c r="AL310" i="17" s="1"/>
  <c r="AM342" i="17"/>
  <c r="AK353" i="17" s="1"/>
  <c r="AK354" i="17" s="1"/>
  <c r="AO349" i="17"/>
  <c r="AM349" i="17" s="1"/>
  <c r="AL353" i="17" s="1"/>
  <c r="AL354" i="17" s="1"/>
  <c r="K164" i="17"/>
  <c r="I175" i="17" s="1"/>
  <c r="I176" i="17" s="1"/>
  <c r="K253" i="17"/>
  <c r="I264" i="17" s="1"/>
  <c r="I265" i="17" s="1"/>
  <c r="T37" i="17"/>
  <c r="R37" i="17" s="1"/>
  <c r="Q41" i="17" s="1"/>
  <c r="Q42" i="17" s="1"/>
  <c r="T82" i="17"/>
  <c r="R82" i="17" s="1"/>
  <c r="Q86" i="17" s="1"/>
  <c r="Q87" i="17" s="1"/>
  <c r="R164" i="17"/>
  <c r="P175" i="17" s="1"/>
  <c r="P176" i="17" s="1"/>
  <c r="R208" i="17"/>
  <c r="P219" i="17" s="1"/>
  <c r="P220" i="17" s="1"/>
  <c r="R220" i="17" s="1"/>
  <c r="R219" i="17" s="1"/>
  <c r="S219" i="17" s="1"/>
  <c r="R253" i="17"/>
  <c r="P264" i="17" s="1"/>
  <c r="P265" i="17" s="1"/>
  <c r="AA126" i="17"/>
  <c r="Y126" i="17" s="1"/>
  <c r="X130" i="17" s="1"/>
  <c r="X131" i="17" s="1"/>
  <c r="Y131" i="17" s="1"/>
  <c r="Y130" i="17" s="1"/>
  <c r="Z130" i="17" s="1"/>
  <c r="Y253" i="17"/>
  <c r="W264" i="17" s="1"/>
  <c r="W265" i="17" s="1"/>
  <c r="AH126" i="17"/>
  <c r="AF126" i="17" s="1"/>
  <c r="AE130" i="17" s="1"/>
  <c r="AE131" i="17" s="1"/>
  <c r="AH215" i="17"/>
  <c r="AF215" i="17" s="1"/>
  <c r="AE219" i="17" s="1"/>
  <c r="AE220" i="17" s="1"/>
  <c r="AH260" i="17"/>
  <c r="AF260" i="17" s="1"/>
  <c r="AE264" i="17" s="1"/>
  <c r="AE265" i="17" s="1"/>
  <c r="AF265" i="17" s="1"/>
  <c r="AF264" i="17" s="1"/>
  <c r="AG264" i="17" s="1"/>
  <c r="AF342" i="17"/>
  <c r="AD353" i="17" s="1"/>
  <c r="AD354" i="17" s="1"/>
  <c r="AF354" i="17" s="1"/>
  <c r="AF353" i="17" s="1"/>
  <c r="AG353" i="17" s="1"/>
  <c r="AM30" i="17"/>
  <c r="AK41" i="17" s="1"/>
  <c r="AK42" i="17" s="1"/>
  <c r="AO37" i="17"/>
  <c r="AM37" i="17" s="1"/>
  <c r="AL41" i="17" s="1"/>
  <c r="AL42" i="17" s="1"/>
  <c r="AO82" i="17"/>
  <c r="AM82" i="17" s="1"/>
  <c r="AL86" i="17" s="1"/>
  <c r="AL87" i="17" s="1"/>
  <c r="AM87" i="17" s="1"/>
  <c r="AM86" i="17" s="1"/>
  <c r="AN86" i="17" s="1"/>
  <c r="AM164" i="17"/>
  <c r="AK175" i="17" s="1"/>
  <c r="AK176" i="17" s="1"/>
  <c r="R342" i="17"/>
  <c r="P353" i="17" s="1"/>
  <c r="P354" i="17" s="1"/>
  <c r="R354" i="17" s="1"/>
  <c r="R353" i="17" s="1"/>
  <c r="S353" i="17" s="1"/>
  <c r="K342" i="17"/>
  <c r="I353" i="17" s="1"/>
  <c r="I354" i="17" s="1"/>
  <c r="K354" i="17" s="1"/>
  <c r="K353" i="17" s="1"/>
  <c r="L353" i="17" s="1"/>
  <c r="R298" i="17"/>
  <c r="P309" i="17" s="1"/>
  <c r="P310" i="17" s="1"/>
  <c r="M305" i="17"/>
  <c r="K305" i="17" s="1"/>
  <c r="J309" i="17" s="1"/>
  <c r="J310" i="17" s="1"/>
  <c r="K298" i="17"/>
  <c r="I309" i="17" s="1"/>
  <c r="I310" i="17" s="1"/>
  <c r="K119" i="17"/>
  <c r="I130" i="17" s="1"/>
  <c r="I131" i="17" s="1"/>
  <c r="K131" i="17" s="1"/>
  <c r="K130" i="17" s="1"/>
  <c r="L130" i="17" s="1"/>
  <c r="R75" i="17"/>
  <c r="P86" i="17" s="1"/>
  <c r="P87" i="17" s="1"/>
  <c r="K75" i="17"/>
  <c r="I86" i="17" s="1"/>
  <c r="I87" i="17" s="1"/>
  <c r="Y30" i="17"/>
  <c r="W41" i="17" s="1"/>
  <c r="W42" i="17" s="1"/>
  <c r="Y42" i="17" s="1"/>
  <c r="Y41" i="17" s="1"/>
  <c r="Z41" i="17" s="1"/>
  <c r="R30" i="17"/>
  <c r="P41" i="17" s="1"/>
  <c r="P42" i="17" s="1"/>
  <c r="R42" i="17" s="1"/>
  <c r="R41" i="17" s="1"/>
  <c r="S41" i="17" s="1"/>
  <c r="K30" i="17"/>
  <c r="I41" i="17" s="1"/>
  <c r="I42" i="17" s="1"/>
  <c r="K42" i="17" s="1"/>
  <c r="K41" i="17" s="1"/>
  <c r="L41" i="17" s="1"/>
  <c r="AM310" i="17"/>
  <c r="AM309" i="17" s="1"/>
  <c r="AN309" i="17" s="1"/>
  <c r="AM220" i="17"/>
  <c r="AM219" i="17" s="1"/>
  <c r="AN219" i="17" s="1"/>
  <c r="AF131" i="17"/>
  <c r="AF130" i="17" s="1"/>
  <c r="AG130" i="17" s="1"/>
  <c r="AF310" i="17"/>
  <c r="AF309" i="17" s="1"/>
  <c r="AG309" i="17" s="1"/>
  <c r="AF220" i="17"/>
  <c r="AF219" i="17" s="1"/>
  <c r="AG219" i="17" s="1"/>
  <c r="AF87" i="17"/>
  <c r="AF86" i="17" s="1"/>
  <c r="AG86" i="17" s="1"/>
  <c r="Y265" i="17"/>
  <c r="Y264" i="17" s="1"/>
  <c r="Z264" i="17" s="1"/>
  <c r="Y220" i="17"/>
  <c r="Y219" i="17" s="1"/>
  <c r="Z219" i="17" s="1"/>
  <c r="Y87" i="17"/>
  <c r="Y86" i="17" s="1"/>
  <c r="Z86" i="17" s="1"/>
  <c r="Y310" i="17"/>
  <c r="Y309" i="17" s="1"/>
  <c r="Z309" i="17" s="1"/>
  <c r="Y176" i="17"/>
  <c r="Y175" i="17" s="1"/>
  <c r="Z175" i="17" s="1"/>
  <c r="R265" i="17"/>
  <c r="R264" i="17" s="1"/>
  <c r="S264" i="17" s="1"/>
  <c r="R176" i="17"/>
  <c r="R175" i="17" s="1"/>
  <c r="S175" i="17" s="1"/>
  <c r="K265" i="17"/>
  <c r="K264" i="17" s="1"/>
  <c r="L264" i="17" s="1"/>
  <c r="K220" i="17"/>
  <c r="K219" i="17" s="1"/>
  <c r="L219" i="17" s="1"/>
  <c r="K87" i="17"/>
  <c r="K86" i="17" s="1"/>
  <c r="L86" i="17" s="1"/>
  <c r="K176" i="17"/>
  <c r="K175" i="17" s="1"/>
  <c r="L175" i="17" s="1"/>
  <c r="F348" i="17"/>
  <c r="F347" i="17"/>
  <c r="F346" i="17"/>
  <c r="F336" i="17"/>
  <c r="F335" i="17"/>
  <c r="F333" i="17"/>
  <c r="F331" i="17"/>
  <c r="F329" i="17"/>
  <c r="F328" i="17"/>
  <c r="F326" i="17"/>
  <c r="F324" i="17"/>
  <c r="F322" i="17"/>
  <c r="F304" i="17"/>
  <c r="F303" i="17"/>
  <c r="F302" i="17"/>
  <c r="F292" i="17"/>
  <c r="F291" i="17"/>
  <c r="F289" i="17"/>
  <c r="F287" i="17"/>
  <c r="F285" i="17"/>
  <c r="F284" i="17"/>
  <c r="F282" i="17"/>
  <c r="F280" i="17"/>
  <c r="F278" i="17"/>
  <c r="F259" i="17"/>
  <c r="F258" i="17"/>
  <c r="F257" i="17"/>
  <c r="F247" i="17"/>
  <c r="F246" i="17"/>
  <c r="F244" i="17"/>
  <c r="F242" i="17"/>
  <c r="F240" i="17"/>
  <c r="F239" i="17"/>
  <c r="F237" i="17"/>
  <c r="F235" i="17"/>
  <c r="F233" i="17"/>
  <c r="F214" i="17"/>
  <c r="F213" i="17"/>
  <c r="F212" i="17"/>
  <c r="F202" i="17"/>
  <c r="F201" i="17"/>
  <c r="F199" i="17"/>
  <c r="F197" i="17"/>
  <c r="F195" i="17"/>
  <c r="F194" i="17"/>
  <c r="F192" i="17"/>
  <c r="F190" i="17"/>
  <c r="F188" i="17"/>
  <c r="F170" i="17"/>
  <c r="F169" i="17"/>
  <c r="F168" i="17"/>
  <c r="F158" i="17"/>
  <c r="F157" i="17"/>
  <c r="F155" i="17"/>
  <c r="F153" i="17"/>
  <c r="F151" i="17"/>
  <c r="F150" i="17"/>
  <c r="F148" i="17"/>
  <c r="F146" i="17"/>
  <c r="F144" i="17"/>
  <c r="F125" i="17"/>
  <c r="F124" i="17"/>
  <c r="F123" i="17"/>
  <c r="F113" i="17"/>
  <c r="F112" i="17"/>
  <c r="F110" i="17"/>
  <c r="F108" i="17"/>
  <c r="F106" i="17"/>
  <c r="F105" i="17"/>
  <c r="F103" i="17"/>
  <c r="F101" i="17"/>
  <c r="F99" i="17"/>
  <c r="F81" i="17"/>
  <c r="F80" i="17"/>
  <c r="F79" i="17"/>
  <c r="F69" i="17"/>
  <c r="F68" i="17"/>
  <c r="F66" i="17"/>
  <c r="F64" i="17"/>
  <c r="F62" i="17"/>
  <c r="F61" i="17"/>
  <c r="F59" i="17"/>
  <c r="F57" i="17"/>
  <c r="F55" i="17"/>
  <c r="AM131" i="17" l="1"/>
  <c r="AM130" i="17" s="1"/>
  <c r="AN130" i="17" s="1"/>
  <c r="AM42" i="17"/>
  <c r="AM41" i="17" s="1"/>
  <c r="AN41" i="17" s="1"/>
  <c r="F260" i="17"/>
  <c r="D260" i="17" s="1"/>
  <c r="C264" i="17" s="1"/>
  <c r="C265" i="17" s="1"/>
  <c r="D253" i="17"/>
  <c r="B264" i="17" s="1"/>
  <c r="B265" i="17" s="1"/>
  <c r="R87" i="17"/>
  <c r="R86" i="17" s="1"/>
  <c r="S86" i="17" s="1"/>
  <c r="R310" i="17"/>
  <c r="R309" i="17" s="1"/>
  <c r="S309" i="17" s="1"/>
  <c r="AM176" i="17"/>
  <c r="AM175" i="17" s="1"/>
  <c r="AN175" i="17" s="1"/>
  <c r="D265" i="17"/>
  <c r="D264" i="17" s="1"/>
  <c r="E264" i="17" s="1"/>
  <c r="F126" i="17"/>
  <c r="D126" i="17" s="1"/>
  <c r="C130" i="17" s="1"/>
  <c r="C131" i="17" s="1"/>
  <c r="F171" i="17"/>
  <c r="D171" i="17" s="1"/>
  <c r="C175" i="17" s="1"/>
  <c r="C176" i="17" s="1"/>
  <c r="F215" i="17"/>
  <c r="D215" i="17" s="1"/>
  <c r="C219" i="17" s="1"/>
  <c r="C220" i="17" s="1"/>
  <c r="AM354" i="17"/>
  <c r="AM353" i="17" s="1"/>
  <c r="AN353" i="17" s="1"/>
  <c r="F305" i="17"/>
  <c r="D305" i="17" s="1"/>
  <c r="C309" i="17" s="1"/>
  <c r="C310" i="17" s="1"/>
  <c r="F349" i="17"/>
  <c r="D349" i="17" s="1"/>
  <c r="C353" i="17" s="1"/>
  <c r="C354" i="17" s="1"/>
  <c r="D342" i="17"/>
  <c r="B353" i="17" s="1"/>
  <c r="B354" i="17" s="1"/>
  <c r="D354" i="17" s="1"/>
  <c r="D353" i="17" s="1"/>
  <c r="E353" i="17" s="1"/>
  <c r="K310" i="17"/>
  <c r="K309" i="17" s="1"/>
  <c r="L309" i="17" s="1"/>
  <c r="D298" i="17"/>
  <c r="B309" i="17" s="1"/>
  <c r="B310" i="17" s="1"/>
  <c r="D310" i="17" s="1"/>
  <c r="D309" i="17" s="1"/>
  <c r="E309" i="17" s="1"/>
  <c r="D208" i="17"/>
  <c r="B219" i="17" s="1"/>
  <c r="B220" i="17" s="1"/>
  <c r="D164" i="17"/>
  <c r="B175" i="17" s="1"/>
  <c r="B176" i="17" s="1"/>
  <c r="D176" i="17" s="1"/>
  <c r="D175" i="17" s="1"/>
  <c r="E175" i="17" s="1"/>
  <c r="D119" i="17"/>
  <c r="B130" i="17" s="1"/>
  <c r="B131" i="17" s="1"/>
  <c r="F82" i="17"/>
  <c r="D82" i="17" s="1"/>
  <c r="C86" i="17" s="1"/>
  <c r="C87" i="17" s="1"/>
  <c r="D75" i="17"/>
  <c r="B86" i="17" s="1"/>
  <c r="B87" i="17" s="1"/>
  <c r="F36" i="17"/>
  <c r="F35" i="17"/>
  <c r="F34" i="17"/>
  <c r="H28" i="16"/>
  <c r="D131" i="17" l="1"/>
  <c r="D130" i="17" s="1"/>
  <c r="E130" i="17" s="1"/>
  <c r="D220" i="17"/>
  <c r="D219" i="17" s="1"/>
  <c r="E219" i="17" s="1"/>
  <c r="D87" i="17"/>
  <c r="D86" i="17" s="1"/>
  <c r="E86" i="17" s="1"/>
  <c r="F37" i="17"/>
  <c r="D37" i="17" s="1"/>
  <c r="F10" i="17"/>
  <c r="F24" i="17"/>
  <c r="F23" i="17"/>
  <c r="F21" i="17"/>
  <c r="F19" i="17"/>
  <c r="F17" i="17"/>
  <c r="F16" i="17"/>
  <c r="F14" i="17"/>
  <c r="F12" i="17"/>
  <c r="C41" i="17" l="1"/>
  <c r="C42" i="17" s="1"/>
  <c r="D30" i="17"/>
  <c r="B41" i="17" s="1"/>
  <c r="B42" i="17" s="1"/>
  <c r="I149" i="16"/>
  <c r="H149" i="16"/>
  <c r="I147" i="16"/>
  <c r="H147" i="16"/>
  <c r="I146" i="16"/>
  <c r="H146" i="16"/>
  <c r="I145" i="16"/>
  <c r="H145" i="16"/>
  <c r="I144" i="16"/>
  <c r="H144" i="16"/>
  <c r="I143" i="16"/>
  <c r="H143" i="16"/>
  <c r="I142" i="16"/>
  <c r="H142" i="16"/>
  <c r="I141" i="16"/>
  <c r="H141" i="16"/>
  <c r="I140" i="16"/>
  <c r="H140" i="16"/>
  <c r="I139" i="16"/>
  <c r="H139" i="16"/>
  <c r="I138" i="16"/>
  <c r="H138" i="16"/>
  <c r="I137" i="16"/>
  <c r="H137" i="16"/>
  <c r="I136" i="16"/>
  <c r="H136" i="16"/>
  <c r="I135" i="16"/>
  <c r="H135" i="16"/>
  <c r="I134" i="16"/>
  <c r="H134" i="16"/>
  <c r="I133" i="16"/>
  <c r="H133" i="16"/>
  <c r="I132" i="16"/>
  <c r="H132" i="16"/>
  <c r="I131" i="16"/>
  <c r="H131" i="16"/>
  <c r="I109" i="16"/>
  <c r="H109" i="16"/>
  <c r="I107" i="16"/>
  <c r="H107" i="16"/>
  <c r="I106" i="16"/>
  <c r="H106" i="16"/>
  <c r="I105" i="16"/>
  <c r="H105" i="16"/>
  <c r="I104" i="16"/>
  <c r="H104" i="16"/>
  <c r="I103" i="16"/>
  <c r="H103" i="16"/>
  <c r="I102" i="16"/>
  <c r="H102" i="16"/>
  <c r="I101" i="16"/>
  <c r="H101" i="16"/>
  <c r="I100" i="16"/>
  <c r="H100" i="16"/>
  <c r="I99" i="16"/>
  <c r="H99" i="16"/>
  <c r="I98" i="16"/>
  <c r="H98" i="16"/>
  <c r="I97" i="16"/>
  <c r="H97" i="16"/>
  <c r="I96" i="16"/>
  <c r="H96" i="16"/>
  <c r="I95" i="16"/>
  <c r="H95" i="16"/>
  <c r="I94" i="16"/>
  <c r="H94" i="16"/>
  <c r="I93" i="16"/>
  <c r="H93" i="16"/>
  <c r="I92" i="16"/>
  <c r="H92" i="16"/>
  <c r="I91" i="16"/>
  <c r="H91" i="16"/>
  <c r="I69" i="16"/>
  <c r="H69" i="16"/>
  <c r="I67" i="16"/>
  <c r="H67" i="16"/>
  <c r="I66" i="16"/>
  <c r="H66" i="16"/>
  <c r="I65" i="16"/>
  <c r="H65" i="16"/>
  <c r="I64" i="16"/>
  <c r="H64" i="16"/>
  <c r="I63" i="16"/>
  <c r="H63" i="16"/>
  <c r="I62" i="16"/>
  <c r="H62" i="16"/>
  <c r="I61" i="16"/>
  <c r="H61" i="16"/>
  <c r="I60" i="16"/>
  <c r="H60" i="16"/>
  <c r="I59" i="16"/>
  <c r="H59" i="16"/>
  <c r="I58" i="16"/>
  <c r="H58" i="16"/>
  <c r="I57" i="16"/>
  <c r="H57" i="16"/>
  <c r="I56" i="16"/>
  <c r="H56" i="16"/>
  <c r="I55" i="16"/>
  <c r="H55" i="16"/>
  <c r="I54" i="16"/>
  <c r="H54" i="16"/>
  <c r="I53" i="16"/>
  <c r="H53" i="16"/>
  <c r="I52" i="16"/>
  <c r="H52" i="16"/>
  <c r="I51" i="16"/>
  <c r="H51" i="16"/>
  <c r="I29" i="16"/>
  <c r="H29" i="16"/>
  <c r="I27" i="16"/>
  <c r="H27" i="16"/>
  <c r="I26" i="16"/>
  <c r="H26" i="16"/>
  <c r="I25" i="16"/>
  <c r="H25" i="16"/>
  <c r="I24" i="16"/>
  <c r="H24" i="16"/>
  <c r="I23" i="16"/>
  <c r="H23" i="16"/>
  <c r="I22" i="16"/>
  <c r="H22" i="16"/>
  <c r="I21" i="16"/>
  <c r="H21" i="16"/>
  <c r="I20" i="16"/>
  <c r="H20" i="16"/>
  <c r="I19" i="16"/>
  <c r="H19" i="16"/>
  <c r="I18" i="16"/>
  <c r="H18" i="16"/>
  <c r="I17" i="16"/>
  <c r="H17" i="16"/>
  <c r="I16" i="16"/>
  <c r="H16" i="16"/>
  <c r="I15" i="16"/>
  <c r="H15" i="16"/>
  <c r="I14" i="16"/>
  <c r="H14" i="16"/>
  <c r="I13" i="16"/>
  <c r="H13" i="16"/>
  <c r="I12" i="16"/>
  <c r="H12" i="16"/>
  <c r="I11" i="16"/>
  <c r="H11" i="16"/>
  <c r="D72" i="16" l="1"/>
  <c r="D152" i="16"/>
  <c r="D112" i="16"/>
  <c r="D32" i="16"/>
  <c r="D42" i="17"/>
  <c r="D41" i="17" l="1"/>
  <c r="E41" i="17" s="1"/>
  <c r="L665" i="5" l="1"/>
  <c r="M662" i="5" s="1"/>
  <c r="M660" i="5" l="1"/>
  <c r="M664" i="5"/>
  <c r="M663" i="5"/>
  <c r="M661" i="5"/>
  <c r="X47" i="17" l="1"/>
  <c r="AE47" i="17"/>
  <c r="AS47" i="17"/>
  <c r="Q47" i="17"/>
  <c r="J47" i="17"/>
  <c r="AZ47" i="17"/>
  <c r="AL47" i="17"/>
</calcChain>
</file>

<file path=xl/sharedStrings.xml><?xml version="1.0" encoding="utf-8"?>
<sst xmlns="http://schemas.openxmlformats.org/spreadsheetml/2006/main" count="6868" uniqueCount="608">
  <si>
    <t>No.</t>
  </si>
  <si>
    <t>Riesgo</t>
  </si>
  <si>
    <t>ENTIDAD</t>
  </si>
  <si>
    <t>Impacto</t>
  </si>
  <si>
    <t>Zona de Riesgo</t>
  </si>
  <si>
    <t>Riesgo Inherente</t>
  </si>
  <si>
    <t>Riesgo Residual</t>
  </si>
  <si>
    <t xml:space="preserve">Probabilidad </t>
  </si>
  <si>
    <t>Fraude Interno</t>
  </si>
  <si>
    <t>Relaciones Laborales</t>
  </si>
  <si>
    <t>Clientes</t>
  </si>
  <si>
    <t>Fraude Externo</t>
  </si>
  <si>
    <t>TOTAL RIESGOS - 28</t>
  </si>
  <si>
    <t>FRAUDE INTERNO</t>
  </si>
  <si>
    <t>FRAUDE EXTERNO</t>
  </si>
  <si>
    <t>RELACIONES LABORALES</t>
  </si>
  <si>
    <t>EJECUCIÓN Y ADMINISTRACIÓN DE PROCESOS</t>
  </si>
  <si>
    <t>CLIENTES</t>
  </si>
  <si>
    <t>CORRUPCIÓN</t>
  </si>
  <si>
    <t>OTROS</t>
  </si>
  <si>
    <t>Proceso / Objetivo</t>
  </si>
  <si>
    <t>PROPÓSITO SUPERIOR (MISIÓN)</t>
  </si>
  <si>
    <t>Mayor</t>
  </si>
  <si>
    <t>Moderado</t>
  </si>
  <si>
    <t>Improbable</t>
  </si>
  <si>
    <t>Catastrófico</t>
  </si>
  <si>
    <t>Probable</t>
  </si>
  <si>
    <t>Posible</t>
  </si>
  <si>
    <t>IDENTIFICACIÓN DEL RIESGO</t>
  </si>
  <si>
    <t>VALORACIÓN DEL RIESGO</t>
  </si>
  <si>
    <t>Consecuencia</t>
  </si>
  <si>
    <t>ANÁLISIS DEL RIESGO</t>
  </si>
  <si>
    <t>Controles</t>
  </si>
  <si>
    <t>Acciones Asociadas al Control</t>
  </si>
  <si>
    <t>2.1.2</t>
  </si>
  <si>
    <t>1.1.2</t>
  </si>
  <si>
    <t>1.2.8</t>
  </si>
  <si>
    <t>Rara Vez</t>
  </si>
  <si>
    <t>CLASIFICACION DE LOS EVENTOS Y DE RIESGOS OPERATIVOS</t>
  </si>
  <si>
    <t>Nivel 1</t>
  </si>
  <si>
    <t>Nivel 2</t>
  </si>
  <si>
    <t>Nivel 3</t>
  </si>
  <si>
    <t>1.1</t>
  </si>
  <si>
    <t>Actividades no autorizadas</t>
  </si>
  <si>
    <t>1.1.1</t>
  </si>
  <si>
    <t>Operaciones no reveladas intencionalmente</t>
  </si>
  <si>
    <t>1.1. Actividades no autorizadas</t>
  </si>
  <si>
    <t>1.1.1. Operaciones no reveladas intencionalmente</t>
  </si>
  <si>
    <t>Operaciones no autorizadas con pérdida de dinero</t>
  </si>
  <si>
    <t xml:space="preserve">. </t>
  </si>
  <si>
    <t xml:space="preserve">1.1.2. Operaciones no autorizadas con pérdida </t>
  </si>
  <si>
    <t>1.1.3</t>
  </si>
  <si>
    <t>Valoración errada de posiciones de forma intencional</t>
  </si>
  <si>
    <t xml:space="preserve">1.1.3. Valoración errada de posiciones </t>
  </si>
  <si>
    <t>Hurto y Fraude</t>
  </si>
  <si>
    <t>1.2.1</t>
  </si>
  <si>
    <t>Fraude: fraude crediticio, hurto,  depósito sin valor, etc.</t>
  </si>
  <si>
    <t>1.2. Hurto y Fraude</t>
  </si>
  <si>
    <t>1.2.1. Fraude: fraude crediticio, hurto</t>
  </si>
  <si>
    <t>1.2.2</t>
  </si>
  <si>
    <t>Extorción, Malversación, o Robo por apropiación indebida</t>
  </si>
  <si>
    <t xml:space="preserve">1.2.2. Extorción, Malversación, o Robo </t>
  </si>
  <si>
    <t>1.2.3</t>
  </si>
  <si>
    <t xml:space="preserve">Apropiación indebida de activos </t>
  </si>
  <si>
    <t xml:space="preserve">1.2.3. Apropiación indebida de activos </t>
  </si>
  <si>
    <t>1.2.4</t>
  </si>
  <si>
    <t>Destrucción dolosa de activos</t>
  </si>
  <si>
    <t>1.2.4. Destrucción dolosa de activos</t>
  </si>
  <si>
    <t>1.2.5</t>
  </si>
  <si>
    <t xml:space="preserve">Falsificación </t>
  </si>
  <si>
    <t xml:space="preserve">1.2.5. Falsificación </t>
  </si>
  <si>
    <t>1.2.6</t>
  </si>
  <si>
    <t xml:space="preserve">Apropiación de: cuentas, identidad, etc.. </t>
  </si>
  <si>
    <t xml:space="preserve">1.2.6. Apropiación de: cuentas, identidad, etc.. </t>
  </si>
  <si>
    <t>1.2.7</t>
  </si>
  <si>
    <t>Evasión intencional de impuestos</t>
  </si>
  <si>
    <t>1.2.7. Evasión intencional de impuestos</t>
  </si>
  <si>
    <t>Abuso de información privilegiada (no a favor de la empresa)</t>
  </si>
  <si>
    <t>1.2.8. Abuso de información privilegiada</t>
  </si>
  <si>
    <t>1.2.9</t>
  </si>
  <si>
    <t>Soborno, cohecho, otros relacionados en la ley</t>
  </si>
  <si>
    <t>1.2.9. Soborno, cohecho, otros relacionados</t>
  </si>
  <si>
    <t>2.1</t>
  </si>
  <si>
    <t>Seguridad de los Sistemas</t>
  </si>
  <si>
    <t>2.1.1</t>
  </si>
  <si>
    <t>Robo de información con pérdidas de dinero</t>
  </si>
  <si>
    <t>2.1. Seguridad de los Sistemas</t>
  </si>
  <si>
    <t>2.1.1. Robo de información con pérdidas de dinero</t>
  </si>
  <si>
    <t>Daños por ataques informáticos</t>
  </si>
  <si>
    <t>2.1.2. Daños por ataques informáticos</t>
  </si>
  <si>
    <t>2.2</t>
  </si>
  <si>
    <t>2.2.1</t>
  </si>
  <si>
    <t>Robo o Hurto</t>
  </si>
  <si>
    <t>2.2. Hurto y Fraude</t>
  </si>
  <si>
    <t>2.2.1. Robo o Hurto</t>
  </si>
  <si>
    <t>2.2.2</t>
  </si>
  <si>
    <t>Falsificación</t>
  </si>
  <si>
    <t>2.2.2. Falsificación</t>
  </si>
  <si>
    <t>Relaciones laborales</t>
  </si>
  <si>
    <t>3.1</t>
  </si>
  <si>
    <t>3.1.1</t>
  </si>
  <si>
    <t>Cuestiones relativas a remuneración</t>
  </si>
  <si>
    <t>3.1. Relaciones Laborales</t>
  </si>
  <si>
    <t>3.1.1. Cuestiones relativas a remuneración</t>
  </si>
  <si>
    <t>3.1.2</t>
  </si>
  <si>
    <t>Cuestiones relativas a prestaciones sociales</t>
  </si>
  <si>
    <t xml:space="preserve">3.1.2. Cuestiones relativas a prestaciones </t>
  </si>
  <si>
    <t>3.1.3</t>
  </si>
  <si>
    <t>Cuestiones relativas a terminación de contratos</t>
  </si>
  <si>
    <t xml:space="preserve">3.1.3. Cuestiones relativas a terminación </t>
  </si>
  <si>
    <t>3.1.4</t>
  </si>
  <si>
    <t>Organización laboral</t>
  </si>
  <si>
    <t>3.1.4. Organización laboral</t>
  </si>
  <si>
    <t>3.2</t>
  </si>
  <si>
    <t>Higiene y Seguridad en el Trabajo</t>
  </si>
  <si>
    <t>3.2.1</t>
  </si>
  <si>
    <t xml:space="preserve">Responsabilidad general: caídas, resbalones, cortadas, etc. </t>
  </si>
  <si>
    <t>3.2. Higiene y Seguridad en el Trabajo</t>
  </si>
  <si>
    <t>3.2.1. Responsabilidad general: caídas, resbalones</t>
  </si>
  <si>
    <t>3.2.2</t>
  </si>
  <si>
    <t xml:space="preserve">Casos relacionados con las normas de higiene y seguridad </t>
  </si>
  <si>
    <t xml:space="preserve">3.2.2. Casos relacionados con las normas </t>
  </si>
  <si>
    <t>3.2.3</t>
  </si>
  <si>
    <t>Indemnización a trabajadores</t>
  </si>
  <si>
    <t>3.2.3. Indemnización a trabajadores</t>
  </si>
  <si>
    <t>3.3</t>
  </si>
  <si>
    <t>Discriminación</t>
  </si>
  <si>
    <t>3.3.1</t>
  </si>
  <si>
    <t>Todo tipo de discriminación</t>
  </si>
  <si>
    <t>3.3. Discriminación</t>
  </si>
  <si>
    <t>3.3.1. Todo tipo de discriminación</t>
  </si>
  <si>
    <t>3.4</t>
  </si>
  <si>
    <t>Recurso Humano</t>
  </si>
  <si>
    <t>3.4.1</t>
  </si>
  <si>
    <t>Falta de Capacitación</t>
  </si>
  <si>
    <t>3.4. Recurso Humano</t>
  </si>
  <si>
    <t>3.4.1. Falta de Capacitación</t>
  </si>
  <si>
    <t>3.4.2</t>
  </si>
  <si>
    <t>Alta rotación de Personal</t>
  </si>
  <si>
    <t>3.4.2. Alta rotación de Personal</t>
  </si>
  <si>
    <t>3.4.3</t>
  </si>
  <si>
    <t>Alta temporalidad</t>
  </si>
  <si>
    <t>3.4.3. Alta temporalidad</t>
  </si>
  <si>
    <t>3.4.4</t>
  </si>
  <si>
    <t>Falta de Personal</t>
  </si>
  <si>
    <t>3.4.4. Falta de Personal</t>
  </si>
  <si>
    <t>3.4.5</t>
  </si>
  <si>
    <t xml:space="preserve">Perdida de Talento </t>
  </si>
  <si>
    <t xml:space="preserve">3.4.5. Perdida de Talento </t>
  </si>
  <si>
    <t>4.1</t>
  </si>
  <si>
    <t>Adecuación, divulgación de información  y confianza</t>
  </si>
  <si>
    <t>4.1.1</t>
  </si>
  <si>
    <t>Incumplimiento de pautas, abuso de confianza</t>
  </si>
  <si>
    <t xml:space="preserve">4.1. Adecuación, divulgación de información </t>
  </si>
  <si>
    <t>4.1.1. Incumplimiento de pautas</t>
  </si>
  <si>
    <t>4.1.2</t>
  </si>
  <si>
    <t>Aspectos de adecuación, divulgación de la información</t>
  </si>
  <si>
    <t xml:space="preserve">4.1.2. Aspectos de adecuación, divulgación </t>
  </si>
  <si>
    <t>4.1.3</t>
  </si>
  <si>
    <t>Violar la privacidad de información sobre clientes minoristas</t>
  </si>
  <si>
    <t xml:space="preserve">4.1.3. Violar la privacidad de información </t>
  </si>
  <si>
    <t>4.1.4</t>
  </si>
  <si>
    <t xml:space="preserve">Otra violación de privacidad </t>
  </si>
  <si>
    <t xml:space="preserve">4.1.4. Otra violación de privacidad </t>
  </si>
  <si>
    <t>4.1.5</t>
  </si>
  <si>
    <t>Ventas/Colocaciones agresivas</t>
  </si>
  <si>
    <t>4.1.5. Ventas/Colocaciones agresivas</t>
  </si>
  <si>
    <t>4.1.6</t>
  </si>
  <si>
    <t>Confusión de cuentas</t>
  </si>
  <si>
    <t>4.1.6. Confusión de cuentas</t>
  </si>
  <si>
    <t>4.1.7</t>
  </si>
  <si>
    <t>Información confidencial</t>
  </si>
  <si>
    <t>4.1.7. Información confidencial</t>
  </si>
  <si>
    <t>4.2</t>
  </si>
  <si>
    <t>Prácticas empresariales o de mercado improcedentes</t>
  </si>
  <si>
    <t>4.2.1</t>
  </si>
  <si>
    <t>Prácticas restrictivas de la Competencia</t>
  </si>
  <si>
    <t xml:space="preserve">4.2. Prácticas empresariales o de mercado </t>
  </si>
  <si>
    <t>4.2.1. Prácticas restrictivas de la Competencia</t>
  </si>
  <si>
    <t>4.2.2</t>
  </si>
  <si>
    <t>Prácticas comerciales o de mercadeo improcedentes</t>
  </si>
  <si>
    <t xml:space="preserve">4.2.2. Prácticas comerciales o de mercadeo </t>
  </si>
  <si>
    <t>4.2.3</t>
  </si>
  <si>
    <t>Manipulación del mercado</t>
  </si>
  <si>
    <t>4.2.3. Manipulación del mercado</t>
  </si>
  <si>
    <t>4.2.4</t>
  </si>
  <si>
    <t>Abuso de información privilegiada en favor de la empresa</t>
  </si>
  <si>
    <t xml:space="preserve">4.2.4. Abuso de información privilegiada en favor </t>
  </si>
  <si>
    <t>4.2.5</t>
  </si>
  <si>
    <t>4.2.5. Actividades no autorizadas</t>
  </si>
  <si>
    <t>4.3</t>
  </si>
  <si>
    <t>Productos defectuosos</t>
  </si>
  <si>
    <t>4.3.1</t>
  </si>
  <si>
    <t>Defectos del producto</t>
  </si>
  <si>
    <t>4.3. Productos defectuosos</t>
  </si>
  <si>
    <t>4.3.1. Defectos del producto</t>
  </si>
  <si>
    <t>4.3.2</t>
  </si>
  <si>
    <t xml:space="preserve">Error de los modelos </t>
  </si>
  <si>
    <t xml:space="preserve">4.3.2. Error de los modelos </t>
  </si>
  <si>
    <t>Daños a Activos Físicos</t>
  </si>
  <si>
    <t>5.1</t>
  </si>
  <si>
    <t>Desastres y otros acontecimientos</t>
  </si>
  <si>
    <t>5.1.1</t>
  </si>
  <si>
    <t>Pérdida por desastres naturales</t>
  </si>
  <si>
    <t>5.1. Desastres y otros acontecimientos</t>
  </si>
  <si>
    <t>5.1.1. Pérdida por desastres naturales</t>
  </si>
  <si>
    <t>5.1.2</t>
  </si>
  <si>
    <t xml:space="preserve">Pérdida por causas externas: vandalismo, terrorismo, etc. </t>
  </si>
  <si>
    <t>5.1.2. Pérdida por causas externas: vandalismo</t>
  </si>
  <si>
    <t>Fallas tecnológicas</t>
  </si>
  <si>
    <t>6.1</t>
  </si>
  <si>
    <t>Sistemas</t>
  </si>
  <si>
    <t>6.1.1</t>
  </si>
  <si>
    <t>Pérdida por problemas en software</t>
  </si>
  <si>
    <t>6.1. Sistemas</t>
  </si>
  <si>
    <t>6.1.1. Pérdida por problemas en software</t>
  </si>
  <si>
    <t>6.1.2</t>
  </si>
  <si>
    <t>Pérdida daños o problemas en hardware</t>
  </si>
  <si>
    <t>6.1.2. Pérdida daños o problemas en hardware</t>
  </si>
  <si>
    <t>6.1.3</t>
  </si>
  <si>
    <t>Pérdida por fallas en telecomunicaciones</t>
  </si>
  <si>
    <t>6.1.3. Pérdida por fallas en telecomunicaciones</t>
  </si>
  <si>
    <t>6.1.4</t>
  </si>
  <si>
    <t>Interrupción en el suministro de un servicio público que ocasione falla en los sistemas</t>
  </si>
  <si>
    <t>6.1.4. Interrupción en el suministro de un servicio público que ocasione falla en los sistemas</t>
  </si>
  <si>
    <t>Ejecución y administración de procesos</t>
  </si>
  <si>
    <t>7.1</t>
  </si>
  <si>
    <t>Recepción, ejecución y mantenimiento de operaciones</t>
  </si>
  <si>
    <t>7.1.1</t>
  </si>
  <si>
    <t>Comunicaciones defectuosas con contrapartes</t>
  </si>
  <si>
    <t>7.1. Recepción, ejecución y mantenimiento</t>
  </si>
  <si>
    <t>7.1.1. Comunicaciones defectuosas con contrapartes</t>
  </si>
  <si>
    <t>7.1.2</t>
  </si>
  <si>
    <t>Errores en digitación de datos, mantenimiento o descarga</t>
  </si>
  <si>
    <t>7.1.2. Errores en digitación de datos</t>
  </si>
  <si>
    <t>7.1.3</t>
  </si>
  <si>
    <t>Incumplimiento de plazos o responsabilidades</t>
  </si>
  <si>
    <t xml:space="preserve">7.1.3. Incumplimiento de plazos </t>
  </si>
  <si>
    <t>7.1.4</t>
  </si>
  <si>
    <t>Ejecución errónea de modelos o de sistemas</t>
  </si>
  <si>
    <t>7.1.4. Ejecución errónea de modelos o de sistemas</t>
  </si>
  <si>
    <t>7.1.5</t>
  </si>
  <si>
    <t>Error contable</t>
  </si>
  <si>
    <t>7.1.5. Error contable</t>
  </si>
  <si>
    <t>7.1.6</t>
  </si>
  <si>
    <t>Falla en la gestión documental</t>
  </si>
  <si>
    <t>7.1.6. Falla en la gestión documental</t>
  </si>
  <si>
    <t>7.1.7</t>
  </si>
  <si>
    <t>Problema en el mantenimiento de datos de referencia</t>
  </si>
  <si>
    <t>7.1.7. Problema en el mantenimiento de datos</t>
  </si>
  <si>
    <t>7.1.8</t>
  </si>
  <si>
    <t>Error en otras tareas, falla en la entrega</t>
  </si>
  <si>
    <t>7.1.8. Error en otras tareas, falla en la entrega</t>
  </si>
  <si>
    <t>7.1.9</t>
  </si>
  <si>
    <t>Seguridad de la información</t>
  </si>
  <si>
    <t>7.1.9. Seguridad de la información</t>
  </si>
  <si>
    <t>7.1.10</t>
  </si>
  <si>
    <t>Exceso de Manualidad</t>
  </si>
  <si>
    <t>7.1.10. Exceso de Manualidad</t>
  </si>
  <si>
    <t>7.2</t>
  </si>
  <si>
    <t>Seguimiento y presentación de informes</t>
  </si>
  <si>
    <t>7.2.1</t>
  </si>
  <si>
    <t>Incumplimiento de la obligación de informar</t>
  </si>
  <si>
    <t>7.2. Seguimiento y presentación de informes</t>
  </si>
  <si>
    <t>7.2.1. Incumplimiento de la obligación de informar</t>
  </si>
  <si>
    <t>7.2.2</t>
  </si>
  <si>
    <t>Pérdidas por inexactitud de los informes externos</t>
  </si>
  <si>
    <t>7.2.2. Pérdidas por inexactitud de los informes</t>
  </si>
  <si>
    <t>7.3</t>
  </si>
  <si>
    <t>Aceptación de clientes y documentación en contratación</t>
  </si>
  <si>
    <t>7.3.1</t>
  </si>
  <si>
    <t xml:space="preserve">Inexistencia de autorizaciones, rechazos de los clientes </t>
  </si>
  <si>
    <t xml:space="preserve">7.3. Aceptación de clientes y documentación </t>
  </si>
  <si>
    <t xml:space="preserve">7.3.1. Inexistencia de autorizaciones, rechazos </t>
  </si>
  <si>
    <t>7.3.2</t>
  </si>
  <si>
    <t>Documentos jurídicos inexistentes o incompletos</t>
  </si>
  <si>
    <t>7.3.2. Documentos jurídicos inexistentes</t>
  </si>
  <si>
    <t>7.4</t>
  </si>
  <si>
    <t>Gestión de cuentas de clientes</t>
  </si>
  <si>
    <t>7.4.1</t>
  </si>
  <si>
    <t>Accesos no autorizados a cuentas</t>
  </si>
  <si>
    <t>7.4. Gestión de cuentas de clientes</t>
  </si>
  <si>
    <t>7.4.1. Accesos no autorizados a cuentas</t>
  </si>
  <si>
    <t>7.4.2</t>
  </si>
  <si>
    <t>Perdidas por registros incorrectos de clientes</t>
  </si>
  <si>
    <t>7.4.2. Perdidas por registros incorrectos de clientes</t>
  </si>
  <si>
    <t>7.5</t>
  </si>
  <si>
    <t>Contrapartes comerciales</t>
  </si>
  <si>
    <t>7.5.1</t>
  </si>
  <si>
    <t>Pérdida por fallas con contrapartes</t>
  </si>
  <si>
    <t>7.5. Contrapartes comerciales</t>
  </si>
  <si>
    <t>7.5.1. Pérdida por fallas con contrapartes</t>
  </si>
  <si>
    <t>7.5.2</t>
  </si>
  <si>
    <t>Otros litigios con contrapartes diferentes a clientes</t>
  </si>
  <si>
    <t xml:space="preserve">7.5.2. Otros litigios con contrapartes diferentes </t>
  </si>
  <si>
    <t>7.6</t>
  </si>
  <si>
    <t>Proveedores</t>
  </si>
  <si>
    <t>7.6.1</t>
  </si>
  <si>
    <t>Pérdida por fallas en subcontratación</t>
  </si>
  <si>
    <t>7.6. Proveedores</t>
  </si>
  <si>
    <t>7.6.1. Pérdida por fallas en subcontratación</t>
  </si>
  <si>
    <t>7.6.2</t>
  </si>
  <si>
    <t>Litigios con proveedores</t>
  </si>
  <si>
    <t>7.6.2. Litigios con proveedores</t>
  </si>
  <si>
    <t>7.6.3</t>
  </si>
  <si>
    <t>Incumplimiento  de las actividades contratadas</t>
  </si>
  <si>
    <t>7.6.3. Incumplimiento  de las actividades contratadas</t>
  </si>
  <si>
    <t>Casi Seguro</t>
  </si>
  <si>
    <t>Causas</t>
  </si>
  <si>
    <t>n</t>
  </si>
  <si>
    <t>acciones global</t>
  </si>
  <si>
    <t>acciones colombia</t>
  </si>
  <si>
    <t>renta f g</t>
  </si>
  <si>
    <t>diver di</t>
  </si>
  <si>
    <t>estable</t>
  </si>
  <si>
    <t>partici</t>
  </si>
  <si>
    <t>valor</t>
  </si>
  <si>
    <t>rea sm</t>
  </si>
  <si>
    <t>r ea m</t>
  </si>
  <si>
    <t>rent</t>
  </si>
  <si>
    <t>¿</t>
  </si>
  <si>
    <t>FONDO NACIONAL DE AHORRO</t>
  </si>
  <si>
    <t>MAPA DERIESGOS DE CORRUPCIÓN</t>
  </si>
  <si>
    <t>Contribuir al bienestar de los Colombianos, convirtiendo su ahorro en vivienda.</t>
  </si>
  <si>
    <t>SOPORTE</t>
  </si>
  <si>
    <t>RESPONSABLE</t>
  </si>
  <si>
    <t>PERIODICIDAD</t>
  </si>
  <si>
    <t>Medición del Riesgo de Corrupción  Probabilidad</t>
  </si>
  <si>
    <t>Descriptor</t>
  </si>
  <si>
    <t>Descripción</t>
  </si>
  <si>
    <t>Frecuencia</t>
  </si>
  <si>
    <t>Nivel</t>
  </si>
  <si>
    <t>Seleccionar Una Opción</t>
  </si>
  <si>
    <t>Proceso</t>
  </si>
  <si>
    <t>Firma Lider del Proceso</t>
  </si>
  <si>
    <t xml:space="preserve">RIESGO 2. </t>
  </si>
  <si>
    <t xml:space="preserve">RIESGO 3. </t>
  </si>
  <si>
    <t>Es Viable que el evento ocurra en la mayoría de las circunstancias</t>
  </si>
  <si>
    <t>El evento puede ocurrir solo en circunstancias excepcionales (Poco comunes o anormales)</t>
  </si>
  <si>
    <t>Se espera que el evento ocurra en la mayoría de las circunstancias</t>
  </si>
  <si>
    <t>El evento podrá ocurrir en algún momento</t>
  </si>
  <si>
    <t>Riesgo 1</t>
  </si>
  <si>
    <t xml:space="preserve">RIESGO 4. </t>
  </si>
  <si>
    <t xml:space="preserve">RIESGO 5. </t>
  </si>
  <si>
    <t xml:space="preserve">RIESGO 6. </t>
  </si>
  <si>
    <t xml:space="preserve">RIESGO 7. </t>
  </si>
  <si>
    <t xml:space="preserve">RIESGO 8. </t>
  </si>
  <si>
    <t>RIESGO 9.</t>
  </si>
  <si>
    <r>
      <t xml:space="preserve">El evento podría presentarse </t>
    </r>
    <r>
      <rPr>
        <b/>
        <sz val="14"/>
        <color rgb="FF000000"/>
        <rFont val="Arial"/>
        <family val="2"/>
      </rPr>
      <t>al menos una vez en el año</t>
    </r>
  </si>
  <si>
    <r>
      <t xml:space="preserve">El evento podría presentarse </t>
    </r>
    <r>
      <rPr>
        <b/>
        <sz val="14"/>
        <color rgb="FF000000"/>
        <rFont val="Arial"/>
        <family val="2"/>
      </rPr>
      <t>al menos una  vez en 5 años</t>
    </r>
  </si>
  <si>
    <t>El evento podría presentarse al menos una vez en dos años?</t>
  </si>
  <si>
    <t>El evento podría presentarse mas de una vez en cinco años?</t>
  </si>
  <si>
    <t>El evento podría presentarse mas de una vez al año?</t>
  </si>
  <si>
    <t xml:space="preserve">PROCESO: </t>
  </si>
  <si>
    <t>RIESGO 1</t>
  </si>
  <si>
    <t>Líder del Proceso:</t>
  </si>
  <si>
    <t>Área:</t>
  </si>
  <si>
    <t>Fecha:</t>
  </si>
  <si>
    <t xml:space="preserve">No. </t>
  </si>
  <si>
    <t>Respuesta</t>
  </si>
  <si>
    <t>Si el riesgo de corrupción se materializa podría: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</si>
  <si>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</si>
  <si>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</si>
  <si>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</si>
  <si>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</si>
  <si>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</si>
  <si>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</si>
  <si>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 xml:space="preserve">¿Afectar la generación de productos o la prestación de servicios?  </t>
  </si>
  <si>
    <t xml:space="preserve">¿Da lugar al detrimento de calidad de vida de la comunidad por la pérdida del bien o servicios o los recursos públicos? </t>
  </si>
  <si>
    <t>Generar pérdida de información de la Entidad?</t>
  </si>
  <si>
    <t xml:space="preserve">¿Generar intervención de los órganos de control, de la Fiscalía, u otro ente? </t>
  </si>
  <si>
    <t>¿Dar lugar a procesos sancionatorios?</t>
  </si>
  <si>
    <t>¿Dar lugar a procesos disciplinarios?</t>
  </si>
  <si>
    <t>¿Dar lugar a procesos fiscales?</t>
  </si>
  <si>
    <t>¿Dar lugar a procesos penales?</t>
  </si>
  <si>
    <t>¿Generar pérdida de credibilidad del sector?</t>
  </si>
  <si>
    <t xml:space="preserve">¿Ocasionar lesiones físicas o pérdida de vidas humanas? </t>
  </si>
  <si>
    <t>¿Afectar la imagen regional?</t>
  </si>
  <si>
    <t>¿Afectar la imagen nacional?</t>
  </si>
  <si>
    <t>Total Respuestas afirmativas:</t>
  </si>
  <si>
    <t>Respuestas Afirmativas</t>
  </si>
  <si>
    <t>1  a  5</t>
  </si>
  <si>
    <t>6  a  11</t>
  </si>
  <si>
    <t>RIESGO 2</t>
  </si>
  <si>
    <t>RIESGO 3</t>
  </si>
  <si>
    <t>RIESGO 4</t>
  </si>
  <si>
    <t>RIESGO 5</t>
  </si>
  <si>
    <t>RIESGO 6</t>
  </si>
  <si>
    <t>Respuestas Negativas</t>
  </si>
  <si>
    <t>SI</t>
  </si>
  <si>
    <t>NO</t>
  </si>
  <si>
    <t>¿Genera daño ambiental?</t>
  </si>
  <si>
    <t>Clasificación del Impacto del riesgo:</t>
  </si>
  <si>
    <t>12  a  19</t>
  </si>
  <si>
    <t>PREGUNTA</t>
  </si>
  <si>
    <t>RIESGO 7</t>
  </si>
  <si>
    <t>RIESGO 8</t>
  </si>
  <si>
    <t>RIESGO 9</t>
  </si>
  <si>
    <t>CRITERIO DE EVALUACIÓN</t>
  </si>
  <si>
    <t>OPCIÓN DE RESPUESTA AL CRITERIO DE EVALUACIÓN</t>
  </si>
  <si>
    <t>Asignado</t>
  </si>
  <si>
    <t>No Asignado</t>
  </si>
  <si>
    <t>Adecuado</t>
  </si>
  <si>
    <t>No 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</si>
  <si>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</si>
  <si>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</si>
  <si>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</si>
  <si>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</si>
  <si>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</si>
  <si>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</si>
  <si>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</si>
  <si>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</si>
  <si>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</si>
  <si>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</si>
  <si>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</si>
  <si>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</si>
  <si>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SELECCIONE CON UNA X</t>
  </si>
  <si>
    <t>EVALUACIÓN DEL DISEÑO DEL CONTROL</t>
  </si>
  <si>
    <t>FUERTE</t>
  </si>
  <si>
    <t>MODERADO</t>
  </si>
  <si>
    <t>Calificación entre 96 y 100</t>
  </si>
  <si>
    <t>Calificación entre 86 y 95</t>
  </si>
  <si>
    <t>Calificación entre 0 y 85</t>
  </si>
  <si>
    <t>Clasificación</t>
  </si>
  <si>
    <t>TRATAMIENTO
Opción de Manejo</t>
  </si>
  <si>
    <t>Acción de Contingencia ante Posible Materialización</t>
  </si>
  <si>
    <t>MONITOREO Y REVISIÓN</t>
  </si>
  <si>
    <t>Corrupción</t>
  </si>
  <si>
    <t>Control 1</t>
  </si>
  <si>
    <t>Existe un responsable asignado  la ejecución del control?</t>
  </si>
  <si>
    <t>1. Responsabilidad</t>
  </si>
  <si>
    <t>3. Propósito</t>
  </si>
  <si>
    <t>2.Periodicidad</t>
  </si>
  <si>
    <t>4.Cómo se realiza la actividad del control</t>
  </si>
  <si>
    <t>5.Que pasa con las Observaciones y desviaciones?</t>
  </si>
  <si>
    <t>6. Evidencia de la ejecución del control</t>
  </si>
  <si>
    <t>¿El responsable tiene la autoridad y adecuada segregación de funciones en la ejecución del control?</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</si>
  <si>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</si>
  <si>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</si>
  <si>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</si>
  <si>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</si>
  <si>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</si>
  <si>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EVALUACIÓN DE LA EJECUCIÓN DEL CONTROL</t>
  </si>
  <si>
    <t>RANGO DE CALIFICACIÓN DE LA EJECUCIÓN</t>
  </si>
  <si>
    <t xml:space="preserve">RESULTADO </t>
  </si>
  <si>
    <t>El control se ejecuta de manera consistente por parte del responsable.</t>
  </si>
  <si>
    <t>El control se ejecuta algunas veces por parte del responsable.</t>
  </si>
  <si>
    <t>El control no se ejecuta por parte del responsable.</t>
  </si>
  <si>
    <t>SOLIDEZ INDIVIDUAL DEL CONTROL</t>
  </si>
  <si>
    <t>CALIFICACIÓN DEL DISEÑO DEL CONTROL</t>
  </si>
  <si>
    <t>SOLIDEZ DEL CONTROL</t>
  </si>
  <si>
    <t>SE DEBEN ESTABLECER ACCIONES PARA FORTALECER EL CONTROL?</t>
  </si>
  <si>
    <t>DÉBIL</t>
  </si>
  <si>
    <t>CALIFICACIÓN DE LA EJECUCIÓN DEL CONTROL</t>
  </si>
  <si>
    <t>Calificación de la Ejecución del Control</t>
  </si>
  <si>
    <t>Calificación del Diseño del Control</t>
  </si>
  <si>
    <t>NOMBRE</t>
  </si>
  <si>
    <t>CARGO</t>
  </si>
  <si>
    <t>PROCESO</t>
  </si>
  <si>
    <t>Control 2</t>
  </si>
  <si>
    <t>Control 3</t>
  </si>
  <si>
    <t>Control 4</t>
  </si>
  <si>
    <t>Control 5</t>
  </si>
  <si>
    <t>Control 6</t>
  </si>
  <si>
    <t>Control 7</t>
  </si>
  <si>
    <t>Control 8</t>
  </si>
  <si>
    <t>1. Pérdidas Económicas: Pérdidas económicas (PyG)</t>
  </si>
  <si>
    <t>2. Pérdidas Económicas: Glosas o Multas</t>
  </si>
  <si>
    <t>3. Pérdidas Económicas: (Retiros masivos de clientes, Despidos)</t>
  </si>
  <si>
    <t>4. Pérdidas Económicas: Pérdida de activos físicos</t>
  </si>
  <si>
    <t xml:space="preserve">5. Pérdidas Económicas: Incumplimiento de Metas </t>
  </si>
  <si>
    <t>6. Pérdidas Económicas: Reprocesos</t>
  </si>
  <si>
    <t>7. Pérdida Económica: Demandas por retrasos en las compras que impactan la seguridad física de los funcionarios</t>
  </si>
  <si>
    <t>8. Pérdida Reputacional: Interrupción/Retraso de la operación o servicio</t>
  </si>
  <si>
    <t>9. Pérdida Reputacional: Pérdidas y/u Omisión de información</t>
  </si>
  <si>
    <t>10. Pérdida Reputacional: Deterioro de la imagen (reputacional)</t>
  </si>
  <si>
    <t>11. Pérdida Reputacional: Demandas Legales, cierre del establecimiento</t>
  </si>
  <si>
    <t>12. Pérdida Reputacional: Pérdida de mercado</t>
  </si>
  <si>
    <t>13. Pérdida Reputacional: Muerte o lesiones personales.</t>
  </si>
  <si>
    <t>14. Pérdida Reputacional: Debilitamiento SGC</t>
  </si>
  <si>
    <t xml:space="preserve">15. Pérdida Reputacional: Daño al medio ambiente </t>
  </si>
  <si>
    <t>16. Pérdida Reputacional: Perdida de Certificación</t>
  </si>
  <si>
    <t>17 Pérdida Reputacional: Baja de calificación</t>
  </si>
  <si>
    <t>18. Pérdida Reputacional: Pérdida de Know How</t>
  </si>
  <si>
    <t>GESTIÓN HUMANA</t>
  </si>
  <si>
    <t>NOVIEMBRE DE 2020</t>
  </si>
  <si>
    <t>X</t>
  </si>
  <si>
    <t>GESTIÓN TECNOLÓGICA</t>
  </si>
  <si>
    <t xml:space="preserve">Incorporación de código maliciosos, intervención no autorizadas a las bases de datos, Ingeniería social, CiberCrimen y Vulnerabilidad de los sistemas
</t>
  </si>
  <si>
    <t>1.  Debilidades en los controles.</t>
  </si>
  <si>
    <t>2. Ausencia de procedimientos</t>
  </si>
  <si>
    <t xml:space="preserve">3. Tecnología inadecuada u obsoleta (Software y Hardware)
</t>
  </si>
  <si>
    <t>Manipulación de la información en las bases de datos de los sistemas de información para beneficio propio o de terceros</t>
  </si>
  <si>
    <t>1. Debilidades en la administración de Roles y Perfiles (Rotación de personal).</t>
  </si>
  <si>
    <t xml:space="preserve">Elaborar pliegos y/o invitaciones, desde el análisis de oportunidad y conveniencia favoreciendo la contratación o consecución de un bien en beneficio propio o de un tercero. </t>
  </si>
  <si>
    <t>Omitir la existencia de conflicto de intereses</t>
  </si>
  <si>
    <t>1. Deficiencias en las verificaciones de los controles para determinar las incompatibilidades e inhabilidades.</t>
  </si>
  <si>
    <t>1. Falta de seguimiento o supervisión.</t>
  </si>
  <si>
    <t>5. Tráfico de influencias.</t>
  </si>
  <si>
    <t>6. Presiones políticas,  económicas o de personas influyentes.</t>
  </si>
  <si>
    <t>1. Debilidades en los Controles Implementados.</t>
  </si>
  <si>
    <t>2. Debilidades en la aplicación de procedimientos.</t>
  </si>
  <si>
    <t>1. Modificación no autorizada de parámetros o códigos</t>
  </si>
  <si>
    <t xml:space="preserve">2. Complicidad de funcionarios o proveedores para realizar alteraciones en sistemas. </t>
  </si>
  <si>
    <t>Notificación oportuna por parte del líder de usuarios de los movimientos de personal de su área (tanto contratistas como funcionarios)</t>
  </si>
  <si>
    <t>Notificación de Gestión Humana a OI sobre las novedades de retiro  o traslados de personal.</t>
  </si>
  <si>
    <t>LUIS ENRIQUE COLLANTE</t>
  </si>
  <si>
    <t xml:space="preserve"> Monitoreo de seguridad, gestión de inicidentes,  y evaluación de código fuente 7x24</t>
  </si>
  <si>
    <t>Detección, filtrado, remoción de códigos maliciosos</t>
  </si>
  <si>
    <t>Pruebas de intrusión e Identificación automatizada de vulnerabilidades técnicas y tratamiento a los hallazgos</t>
  </si>
  <si>
    <t>Firewalls, DLP, Proxy, VPN, IPS, entre otros</t>
  </si>
  <si>
    <t>Informe de monitoreo</t>
  </si>
  <si>
    <t>Reporte generado por la herramienta</t>
  </si>
  <si>
    <t>Informe de las pruebas y la gestión</t>
  </si>
  <si>
    <t>Oficina de Informática</t>
  </si>
  <si>
    <t xml:space="preserve">En el momento de la operación </t>
  </si>
  <si>
    <t>Semestral</t>
  </si>
  <si>
    <t>Fortalecimiento del control</t>
  </si>
  <si>
    <t>Fortelecimiento del control en la oportunidad en el cierre de las vulnerabilidades identificadas.</t>
  </si>
  <si>
    <t>Formato de solicitud con firma autógrafa de los responsables</t>
  </si>
  <si>
    <t>Correlacionador de eventos</t>
  </si>
  <si>
    <t>Actas del comité de producción y los soportes que reposan en JAZZ</t>
  </si>
  <si>
    <t>Asignación de privilegios de acuerdo con la necesidad de conocer</t>
  </si>
  <si>
    <t>Revisión de las operaciones en las bases de datos (registros de auditoría) a través del SOC, en donde se valida los accesos y lo realizado en las BD, que sean operaciones legales</t>
  </si>
  <si>
    <t xml:space="preserve">En el momento de autorizar los pasos a producción en donde se afecten las BD se levanta un acta con la información detallada de los ajustes a realizar. </t>
  </si>
  <si>
    <t>Procedimientos detallados y públicos para planificación, aprobación y contratación de bienes y servicios</t>
  </si>
  <si>
    <t>Mecanismos disponibles e independientes para recibir e investigar denuncias internas o ciudadanas, que incluyen los procesos de contratación</t>
  </si>
  <si>
    <t>Registros del proceso de contratación</t>
  </si>
  <si>
    <t>Registros de los procesos de investigación de fraude y corrupción</t>
  </si>
  <si>
    <t>Oficina de Contratación</t>
  </si>
  <si>
    <t>Trámite y pago de facturas sin que se haya prestado el servicio o labor contratada a la Entidad.</t>
  </si>
  <si>
    <t>Supervisión y/o interventoría de las contrataciones, con formularios, periodicidad y responsabilidades segregadas (manual e Instructivo)</t>
  </si>
  <si>
    <t>Informes de supervisión
Actas de recibo y liquidación</t>
  </si>
  <si>
    <t>Administrar de manera inadecuada los roles de acceso a la información, para beneficio propio o de un tercero.
SE SOLICITA TRASLADO AL GRUPO DE SEGURIDAD DE LA INFORMACIÓN - VR</t>
  </si>
  <si>
    <t xml:space="preserve">Errores de programación malintencionados y no detectados en pruebas, y no corregidos en la revisión de desarrollo seguro </t>
  </si>
  <si>
    <t>Alteraciones de la parametrización de las aplicaciones en beneficio propio o de terceros</t>
  </si>
  <si>
    <t>Historial sobre la herramienta de gestión de SW</t>
  </si>
  <si>
    <t>Responsabilidades segregadas para la solicitud, aprobación, implementación, prueba de los cambios y liberaciones en el software.</t>
  </si>
  <si>
    <t>Diseño de pruebas, ejecución y resolución de hallazgos a la funcionallidad nueva o modificada</t>
  </si>
  <si>
    <t>Realizar asiganción de permisos sobre aplicativos de acuerdo a roles previamente definidos. (control de acceso lógico).</t>
  </si>
  <si>
    <t>x</t>
  </si>
  <si>
    <t xml:space="preserve">LUIS ENRIQUE COLLANTE </t>
  </si>
  <si>
    <t>JEFE OFICINA DE INFORMÁTICA</t>
  </si>
  <si>
    <t>Trámite y pago de facturas sin que se haya prestado el servicio o labor contratada a la Entidad</t>
  </si>
  <si>
    <t>N/A</t>
  </si>
  <si>
    <t>Incorporación de código maliciosos, intervención no autorizadas a las bases de datos, Ingeniería social, CiberCrimen y Vulnerabilidad de los sistemas</t>
  </si>
  <si>
    <t>OFICINA DE INFORMÁTICA</t>
  </si>
  <si>
    <t>1.  Debilidades en el proceso de contratación</t>
  </si>
  <si>
    <t>2. Falta de principios y ética profesional de los funcionarios y contratistas de la Entidad</t>
  </si>
  <si>
    <t>Tener documentadas las actividades de los contratos, en caso de requerirse recursos humanos que sean propios del FNA para ejecutar las actividades básicas</t>
  </si>
  <si>
    <t>Aplicar los establecido lo manual de inteventoría y supervisión GTO-FO-384</t>
  </si>
  <si>
    <t>1. Aislar los equipos afectados para contener amenaza</t>
  </si>
  <si>
    <t>2. Realizar análisis forense para determinar causa raíz de propagación</t>
  </si>
  <si>
    <t>3. Eliminar amenza manualmente</t>
  </si>
  <si>
    <t>4. Aplicar control manual de bloqueo en herramientas perimetrales</t>
  </si>
  <si>
    <t>2. Uso indebido de usuarios  administradores en las bases de datos</t>
  </si>
  <si>
    <t>Utilización del back up para revizar la información</t>
  </si>
  <si>
    <t>Actualización de la información con base en el back up</t>
  </si>
  <si>
    <t>Fortalecimiento del control (restringir el acceso directo a datos)</t>
  </si>
  <si>
    <t>Control de acceso a usuarios privilegiados (monitoreo, intermediación) e implementación Database Access Monitoring</t>
  </si>
  <si>
    <t>Levantamiento del acta</t>
  </si>
  <si>
    <t>Instructivo detallado de planificación de procesos de contratación TI
GTO-IT-245</t>
  </si>
  <si>
    <t>Investigaciones, indagaciones o revisiones realizadas por la Entidad</t>
  </si>
  <si>
    <t>Gestionar lo requerido de manera oportuna, mediante los procedimientos establecidos para tal fin</t>
  </si>
  <si>
    <t>Fortalecimiento del control: actualización del instructivo, divulgaciones, revisiones duales</t>
  </si>
  <si>
    <t>Fortalecimiento del control (realizar pruebas previas de seguridad antes de la liberación)</t>
  </si>
  <si>
    <t>Control de acceso a usuarios privilegiados (monitoreo, intermediación)</t>
  </si>
  <si>
    <t>Por medio de la reunión de cambios la actualización de los documentos de los planes de contingencia y continuidad generados por dichos cambios</t>
  </si>
  <si>
    <t>3. No ejecución del procedimiento de verificación de código seguro</t>
  </si>
  <si>
    <t xml:space="preserve">Generar incidencia para que se corrija inmediatamente la vulnerabilidad </t>
  </si>
  <si>
    <t>Mala intención del funcionario responsable</t>
  </si>
  <si>
    <t>No tener implementados controles duales</t>
  </si>
  <si>
    <t>No tener controles a nivel de la operacipon</t>
  </si>
  <si>
    <t>Monitoreo de la adecauada segregación de funciones</t>
  </si>
  <si>
    <t>Revisión de los logs de auditoría de cambios en parametrización</t>
  </si>
  <si>
    <t>Implementar controles operativos</t>
  </si>
  <si>
    <t>logs</t>
  </si>
  <si>
    <t>verificación realizada por Aseguramiento Informático y auditorías</t>
  </si>
  <si>
    <t>informes de seguimiento de la operación</t>
  </si>
  <si>
    <t>Oficina de Informática
Operaciones
Auditorías</t>
  </si>
  <si>
    <t>periódicas</t>
  </si>
  <si>
    <t>Asignar adecuadamente los roles y perfiles</t>
  </si>
  <si>
    <t>Implementar controles adicionales</t>
  </si>
  <si>
    <t>Capacitación y sensiblización de las responsabilidades del rol y sus consecuencias</t>
  </si>
  <si>
    <t>Moderada</t>
  </si>
  <si>
    <t>Que el backp up de la persona involucrada cubra la necesidad el servicio</t>
  </si>
  <si>
    <t>Por medio del monitoreo realizar la segregación</t>
  </si>
  <si>
    <t>A través de los logs, quedan las evidencias de lo ejecutado</t>
  </si>
  <si>
    <t>Por medio de los controles operativos se mitiga la situación</t>
  </si>
  <si>
    <t>RIESGO 8.</t>
  </si>
  <si>
    <t>En el momento de la operación el profesional de la OI, valida por medio del informe de monitoreo de seguridad, que se realiza 7x24, que la situación se encuentre controlada teniendo en cuenta la correlación de los log de eventos, caso contrario se validan las situaciones puntuales.</t>
  </si>
  <si>
    <t xml:space="preserve">En el momento de la operación el profesional de la OI verifica por medio del reporte generado por la herramienta que la gestión del antimalware (7x24) se encuentre activa, generando los respectivos logs de los eventos que fueron contenidos. En caso  contrario sereporta a la mesa de incidentes para que se procede con la eliminación manual </t>
  </si>
  <si>
    <t xml:space="preserve">Semestralmente por norma y baja demanda; siempre y cuando salga una nueva plataforma a producción, el profesional de la OI gestiona la identificación y remediación; en conjunto con personal de VR, de las vulnerabilidades técnicas identificadas. </t>
  </si>
  <si>
    <t>A nivel de operación, el Profesional de la OI valida la gestión realizada de inidentificación y contención (7x24) resultado de las herramientas de ciberdefensa, SOC, firewall, IPS´s y demás herramientas de infraestructura, donde se elimina cualquier tipo de intensión maliciosa hacia la plataforma. Caso contrario, se reportan los respectivos incidentes y se eliminan de manera manual.</t>
  </si>
  <si>
    <t>En el momento de la elaboración de un contrato, el profesional de la Oficina de Contratación, validará la existencia o no de conflicto de intereses, y en caso de existir deberá dejarlo registrado en los documentos propios del proceso, implementando a cabalidad el manual de contratación y Acuerdos de Ética; Gobierno Corporativo y Conflicto de Intereses.</t>
  </si>
  <si>
    <r>
      <rPr>
        <sz val="10"/>
        <rFont val="Arial"/>
        <family val="2"/>
      </rPr>
      <t>En el momento de la operación el profesional de la OI, verifica que el formato de asignación de privilegios se encuentre correctamente diligenciado. En caso de evidenciar información faltante, se solicita  gestionar los ajustes al formato.</t>
    </r>
    <r>
      <rPr>
        <b/>
        <sz val="10"/>
        <rFont val="Arial"/>
        <family val="2"/>
      </rPr>
      <t xml:space="preserve">
</t>
    </r>
  </si>
  <si>
    <t>En el momento de la operación el profesional de la OI (aseguramiento informático), revisa en el correlacionador de eventos que las operaciones en las Bases de datos, sean legales. En caso de evidenciar que existen operaciones inconsistentes, Aseguramiento procede con envío de correo solicitando aclaración al respecto</t>
  </si>
  <si>
    <t>En el momento del paso a producción dentro de la reunión de paso a producción, se analiza si lleva modificación de data. En ese caso, se verifica que esta cuente con la autorización de la Vicepresidencia del área solicitante del cambio, y que se encuentre radicada en la herramienta JAZZ (verificado por las fábrica de desarrollo, pruebas y certificación). El responsable del despliegue baja el documento para verificar la información, en caso de estar correcto se pasa a producción, en caso que el documento no esté correcto no se ejecuta el cambio.</t>
  </si>
  <si>
    <t>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t>
  </si>
  <si>
    <t>Oficina de Informática
Secretaría General</t>
  </si>
  <si>
    <t>En el momento de la elaboración de la etapa precontractual el profesional de la OI en conjunto con Secretaría General, realiza las investifaciones e indigaciones correspondientes al caso, dejando los registros de los procesos de investigación de fraude y corrupción. En caso de no realizarlo se atiene a los procesos sancionatorios pertinetes.
Igualmente se informa que se puede iniciar una investigación cuando el contrato se encuentra en ejecución o finalizado.</t>
  </si>
  <si>
    <t>Oficina de Contratación
Oficina de Informática</t>
  </si>
  <si>
    <r>
      <rPr>
        <sz val="10"/>
        <rFont val="Arial"/>
        <family val="2"/>
      </rPr>
      <t>Mensualmente el profesional de la OI que realiza el rol de apoyo a la supervisión verifica que todo lo descrito en el Manual de supervisión y el instructivo Ejecutar controles para aprobación de cuentas de TIC - GTO-IT-101</t>
    </r>
    <r>
      <rPr>
        <b/>
        <sz val="10"/>
        <rFont val="Arial"/>
        <family val="2"/>
      </rPr>
      <t xml:space="preserve"> </t>
    </r>
    <r>
      <rPr>
        <sz val="10"/>
        <rFont val="Arial"/>
        <family val="2"/>
      </rPr>
      <t xml:space="preserve">hayan sido llevado a cabalidad (actividades, pagos de parafiscales, entregables, informes de supervisión, entre otros). En caso de no cumplir con lo descrito en el Manua y el instructivo, se abrirá un proceso disciplinarios. </t>
    </r>
  </si>
  <si>
    <t>En el momento de los pasos a producción, el profesional de la OI o el responsable de la dministración de la configuración debe validar que se realizaron los análisis de código, sus recomendaciones y que fueron corregidos, dejando como evidencias las validaciones del código por medio de la respectiva herramienta. En caso de presentarse alteraciones no se debe permitir el paso a producción</t>
  </si>
  <si>
    <t xml:space="preserve">En el momento de validar y certificar el código dentro de los casos de pruebas, el equipo de aseguramiento debe considerar estos casos que no existan direcciones de servidores, cuentas, usuariosy fechas quemados a nivel de código, lo cual quedará registrado en los casos y evidencias de pruebas. En caso de no cumplir con lo establecido no será puesto en producción </t>
  </si>
  <si>
    <t xml:space="preserve">En el desarrollo de las pruebas se debe garantizar la adecuada segregación de asignación de roles y perfiles que deben ser los autorizados por los dueños de proceso y validados por el Grupo de Aseguramiento Informático., lo cual queda evidenciado en las herramienta establecida para tal fin. En caso de no realizarse el presente control no pasa a producción.
</t>
  </si>
  <si>
    <t>Cuando se requieran realizar modificaciones a los parámetros sensibles del sistema deben ser autorizados por el dueño del proceso, y contemplar controles duales operativos o automáticos y su correspondiente trazabilidad, tanto a nivel de auditorías del sistema como del soporte del cambio. En caso de no cumplirse las auditorías deben evidenciarlas y tomas las acciones correspondientes</t>
  </si>
  <si>
    <t>En la operación diaria los responsables del monitoreo y control, deben detectar los cambios en las parametrizaciones del sistema, evidenciando los informes de seguimiento de la operación. En caso de no realizar el presente control las auditorías deben evidenciar y tomar las acciones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</si>
</sst>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0.0"/>
    <numFmt numFmtId="167" formatCode="_(* #,##0_);_(* \(#,##0\);_(* &quot;-&quot;??_);_(@_)"/>
    <numFmt numFmtId="168" formatCode="[$-240A]d&quot; de &quot;mmmm&quot; de &quot;yyyy;@"/>
  </numFmts>
  <fonts count="44" x14ac:knownFonts="1">
    <font>
      <sz val="11"/>
      <color theme="1"/>
      <name val="Calibri"/>
      <family val="2"/>
      <scheme val="minor"/>
    </font>
    <font>
      <sz val="10"/>
      <name val="Arial"/>
      <family val="2"/>
    </font>
    <font>
      <sz val="11"/>
      <color indexed="8"/>
      <name val="Calibri"/>
      <family val="2"/>
    </font>
    <font>
      <b/>
      <sz val="16"/>
      <color theme="1"/>
      <name val="Arial"/>
      <family val="2"/>
    </font>
    <font>
      <b/>
      <sz val="20"/>
      <color theme="1"/>
      <name val="Arial"/>
      <family val="2"/>
    </font>
    <font>
      <b/>
      <sz val="20"/>
      <name val="Arial"/>
      <family val="2"/>
    </font>
    <font>
      <sz val="10"/>
      <color theme="1"/>
      <name val="Verdana"/>
      <family val="2"/>
    </font>
    <font>
      <b/>
      <sz val="24"/>
      <color theme="0"/>
      <name val="Arial"/>
      <family val="2"/>
    </font>
    <font>
      <b/>
      <sz val="14"/>
      <color theme="0"/>
      <name val="Arial"/>
      <family val="2"/>
    </font>
    <font>
      <sz val="11"/>
      <color theme="1"/>
      <name val="Calibri"/>
      <family val="2"/>
      <scheme val="minor"/>
    </font>
    <font>
      <b/>
      <sz val="11"/>
      <color theme="1"/>
      <name val="Calibri"/>
      <family val="2"/>
      <scheme val="minor"/>
    </font>
    <font>
      <b/>
      <sz val="18"/>
      <color indexed="8"/>
      <name val="Arial"/>
      <family val="2"/>
    </font>
    <font>
      <b/>
      <sz val="11"/>
      <name val="Arial"/>
      <family val="2"/>
    </font>
    <font>
      <sz val="11"/>
      <name val="Arial"/>
      <family val="2"/>
    </font>
    <font>
      <b/>
      <sz val="12"/>
      <name val="Arial"/>
      <family val="2"/>
    </font>
    <font>
      <sz val="12"/>
      <name val="Calibri"/>
      <family val="2"/>
      <scheme val="minor"/>
    </font>
    <font>
      <b/>
      <sz val="14"/>
      <name val="Arial"/>
      <family val="2"/>
    </font>
    <font>
      <b/>
      <sz val="26"/>
      <color theme="1"/>
      <name val="Arial"/>
      <family val="2"/>
    </font>
    <font>
      <b/>
      <sz val="24"/>
      <name val="Arial"/>
      <family val="2"/>
    </font>
    <font>
      <sz val="11"/>
      <name val="Calibri"/>
      <family val="2"/>
      <scheme val="minor"/>
    </font>
    <font>
      <b/>
      <sz val="12"/>
      <color theme="0"/>
      <name val="Arial"/>
      <family val="2"/>
    </font>
    <font>
      <sz val="12"/>
      <color theme="1"/>
      <name val="Calibri"/>
      <family val="2"/>
    </font>
    <font>
      <b/>
      <sz val="14"/>
      <color rgb="FFFFFFFF"/>
      <name val="Arial"/>
      <family val="2"/>
    </font>
    <font>
      <i/>
      <sz val="14"/>
      <color rgb="FF000000"/>
      <name val="Calibri"/>
      <family val="2"/>
    </font>
    <font>
      <sz val="11"/>
      <color theme="1"/>
      <name val="Arial"/>
      <family val="2"/>
    </font>
    <font>
      <sz val="14"/>
      <color theme="1"/>
      <name val="Arial"/>
      <family val="2"/>
    </font>
    <font>
      <b/>
      <sz val="14"/>
      <color theme="1"/>
      <name val="Arial"/>
      <family val="2"/>
    </font>
    <font>
      <b/>
      <sz val="18"/>
      <color rgb="FFFFFFFF"/>
      <name val="Arial"/>
      <family val="2"/>
    </font>
    <font>
      <i/>
      <sz val="14"/>
      <color rgb="FF000000"/>
      <name val="Arial"/>
      <family val="2"/>
    </font>
    <font>
      <sz val="14"/>
      <color rgb="FF000000"/>
      <name val="Arial"/>
      <family val="2"/>
    </font>
    <font>
      <b/>
      <sz val="14"/>
      <color rgb="FF000000"/>
      <name val="Arial"/>
      <family val="2"/>
    </font>
    <font>
      <sz val="12"/>
      <color theme="1"/>
      <name val="Arial"/>
      <family val="2"/>
    </font>
    <font>
      <b/>
      <sz val="11"/>
      <color indexed="8"/>
      <name val="Calibri"/>
      <family val="2"/>
      <scheme val="minor"/>
    </font>
    <font>
      <b/>
      <sz val="10"/>
      <color theme="1"/>
      <name val="Arial"/>
      <family val="2"/>
    </font>
    <font>
      <b/>
      <sz val="11"/>
      <color theme="1"/>
      <name val="Arial"/>
      <family val="2"/>
    </font>
    <font>
      <b/>
      <sz val="14"/>
      <color theme="1"/>
      <name val="Calibri"/>
      <family val="2"/>
      <scheme val="minor"/>
    </font>
    <font>
      <sz val="11"/>
      <color theme="0"/>
      <name val="Calibri"/>
      <family val="2"/>
      <scheme val="minor"/>
    </font>
    <font>
      <b/>
      <sz val="12"/>
      <color theme="1"/>
      <name val="Arial"/>
      <family val="2"/>
    </font>
    <font>
      <sz val="12"/>
      <name val="Arial"/>
      <family val="2"/>
    </font>
    <font>
      <sz val="10"/>
      <color theme="1"/>
      <name val="Arial"/>
      <family val="2"/>
    </font>
    <font>
      <sz val="16"/>
      <color theme="1"/>
      <name val="Arial"/>
      <family val="2"/>
    </font>
    <font>
      <b/>
      <sz val="10"/>
      <name val="Arial"/>
      <family val="2"/>
    </font>
    <font>
      <sz val="14"/>
      <color theme="0"/>
      <name val="Arial"/>
      <family val="2"/>
    </font>
    <font>
      <sz val="14"/>
      <name val="Arial"/>
      <family val="2"/>
    </font>
  </fonts>
  <fills count="2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indexed="44"/>
        <bgColor indexed="64"/>
      </patternFill>
    </fill>
    <fill>
      <patternFill patternType="solid">
        <fgColor theme="2" tint="-9.9978637043366805E-2"/>
        <bgColor indexed="64"/>
      </patternFill>
    </fill>
    <fill>
      <patternFill patternType="solid">
        <fgColor indexed="42"/>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rgb="FF366092"/>
        <bgColor indexed="64"/>
      </patternFill>
    </fill>
    <fill>
      <patternFill patternType="solid">
        <fgColor rgb="FF1F497D"/>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5F8EE"/>
        <bgColor indexed="64"/>
      </patternFill>
    </fill>
    <fill>
      <patternFill patternType="solid">
        <fgColor rgb="FFFFFF66"/>
        <bgColor indexed="64"/>
      </patternFill>
    </fill>
    <fill>
      <patternFill patternType="solid">
        <fgColor theme="6" tint="0.59999389629810485"/>
        <bgColor indexed="64"/>
      </patternFill>
    </fill>
    <fill>
      <patternFill patternType="solid">
        <fgColor rgb="FFFFFF9B"/>
        <bgColor indexed="64"/>
      </patternFill>
    </fill>
    <fill>
      <patternFill patternType="solid">
        <fgColor theme="6" tint="0.39997558519241921"/>
        <bgColor indexed="64"/>
      </patternFill>
    </fill>
    <fill>
      <patternFill patternType="solid">
        <fgColor rgb="FFFF0000"/>
        <bgColor indexed="64"/>
      </patternFill>
    </fill>
    <fill>
      <patternFill patternType="solid">
        <fgColor theme="5" tint="0.39997558519241921"/>
        <bgColor indexed="64"/>
      </patternFill>
    </fill>
    <fill>
      <patternFill patternType="solid">
        <fgColor theme="3" tint="-0.249977111117893"/>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style="medium">
        <color indexed="64"/>
      </top>
      <bottom style="medium">
        <color theme="3" tint="-0.499984740745262"/>
      </bottom>
      <diagonal/>
    </border>
    <border>
      <left/>
      <right/>
      <top style="medium">
        <color indexed="64"/>
      </top>
      <bottom style="medium">
        <color theme="3" tint="-0.499984740745262"/>
      </bottom>
      <diagonal/>
    </border>
    <border>
      <left style="medium">
        <color theme="3" tint="-0.499984740745262"/>
      </left>
      <right/>
      <top style="medium">
        <color theme="3" tint="-0.499984740745262"/>
      </top>
      <bottom style="medium">
        <color indexed="64"/>
      </bottom>
      <diagonal/>
    </border>
    <border>
      <left/>
      <right/>
      <top style="medium">
        <color theme="3" tint="-0.499984740745262"/>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theme="0"/>
      </left>
      <right style="medium">
        <color theme="0"/>
      </right>
      <top style="medium">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0"/>
      </top>
      <bottom style="thin">
        <color theme="0"/>
      </bottom>
      <diagonal/>
    </border>
    <border>
      <left style="thin">
        <color theme="0"/>
      </left>
      <right style="thin">
        <color theme="3" tint="-0.24994659260841701"/>
      </right>
      <top style="thin">
        <color theme="0"/>
      </top>
      <bottom style="thin">
        <color theme="0"/>
      </bottom>
      <diagonal/>
    </border>
    <border>
      <left/>
      <right style="thin">
        <color theme="0"/>
      </right>
      <top style="thin">
        <color theme="0"/>
      </top>
      <bottom style="thin">
        <color theme="3" tint="-0.24994659260841701"/>
      </bottom>
      <diagonal/>
    </border>
    <border>
      <left style="thin">
        <color theme="0"/>
      </left>
      <right style="thin">
        <color theme="0"/>
      </right>
      <top style="thin">
        <color theme="0"/>
      </top>
      <bottom style="thin">
        <color theme="3" tint="-0.24994659260841701"/>
      </bottom>
      <diagonal/>
    </border>
    <border>
      <left style="thin">
        <color theme="0"/>
      </left>
      <right style="thin">
        <color theme="3" tint="-0.24994659260841701"/>
      </right>
      <top style="thin">
        <color theme="0"/>
      </top>
      <bottom style="thin">
        <color theme="3" tint="-0.24994659260841701"/>
      </bottom>
      <diagonal/>
    </border>
    <border>
      <left/>
      <right style="thin">
        <color theme="0"/>
      </right>
      <top/>
      <bottom style="thin">
        <color theme="0"/>
      </bottom>
      <diagonal/>
    </border>
    <border>
      <left/>
      <right style="medium">
        <color theme="0"/>
      </right>
      <top/>
      <bottom style="medium">
        <color auto="1"/>
      </bottom>
      <diagonal/>
    </border>
    <border>
      <left style="medium">
        <color theme="0"/>
      </left>
      <right style="medium">
        <color theme="0"/>
      </right>
      <top/>
      <bottom style="medium">
        <color auto="1"/>
      </bottom>
      <diagonal/>
    </border>
    <border>
      <left style="medium">
        <color theme="0"/>
      </left>
      <right/>
      <top/>
      <bottom style="medium">
        <color auto="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diagonal/>
    </border>
    <border>
      <left style="thin">
        <color theme="3" tint="-0.24994659260841701"/>
      </left>
      <right style="thin">
        <color theme="3" tint="-0.24994659260841701"/>
      </right>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right/>
      <top/>
      <bottom style="thin">
        <color theme="0"/>
      </bottom>
      <diagonal/>
    </border>
  </borders>
  <cellStyleXfs count="9">
    <xf numFmtId="0" fontId="0" fillId="0" borderId="0"/>
    <xf numFmtId="0" fontId="1" fillId="0" borderId="0"/>
    <xf numFmtId="165" fontId="2" fillId="0" borderId="0" applyFont="0" applyFill="0" applyBorder="0" applyAlignment="0" applyProtection="0"/>
    <xf numFmtId="0" fontId="1" fillId="0" borderId="0"/>
    <xf numFmtId="0" fontId="9" fillId="0" borderId="0"/>
    <xf numFmtId="0" fontId="2" fillId="0" borderId="0"/>
    <xf numFmtId="16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cellStyleXfs>
  <cellXfs count="574">
    <xf numFmtId="0" fontId="0" fillId="0" borderId="0" xfId="0"/>
    <xf numFmtId="0" fontId="0" fillId="0" borderId="0" xfId="0" applyAlignment="1">
      <alignment horizontal="center" vertical="center" wrapText="1"/>
    </xf>
    <xf numFmtId="0" fontId="6" fillId="0" borderId="0" xfId="0" applyFont="1" applyAlignment="1">
      <alignment vertical="center"/>
    </xf>
    <xf numFmtId="0" fontId="0" fillId="0" borderId="8" xfId="0" applyBorder="1" applyAlignment="1">
      <alignment horizontal="center" vertical="center" wrapText="1"/>
    </xf>
    <xf numFmtId="0" fontId="11" fillId="0" borderId="0" xfId="4" applyFont="1" applyBorder="1" applyAlignment="1">
      <alignment horizontal="center" vertical="center" wrapText="1"/>
    </xf>
    <xf numFmtId="1" fontId="12" fillId="5" borderId="0" xfId="3" applyNumberFormat="1" applyFont="1" applyFill="1" applyBorder="1" applyAlignment="1">
      <alignment horizontal="center" vertical="center" wrapText="1"/>
    </xf>
    <xf numFmtId="0" fontId="13" fillId="6" borderId="6" xfId="3" applyNumberFormat="1" applyFont="1" applyFill="1" applyBorder="1" applyAlignment="1" applyProtection="1">
      <alignment horizontal="center" vertical="center" wrapText="1"/>
      <protection locked="0"/>
    </xf>
    <xf numFmtId="0" fontId="13" fillId="6" borderId="19" xfId="3" applyNumberFormat="1" applyFont="1" applyFill="1" applyBorder="1" applyAlignment="1" applyProtection="1">
      <alignment vertical="center"/>
      <protection locked="0"/>
    </xf>
    <xf numFmtId="0" fontId="0" fillId="6" borderId="0" xfId="0" applyFill="1"/>
    <xf numFmtId="0" fontId="13" fillId="6" borderId="4" xfId="3" applyNumberFormat="1" applyFont="1" applyFill="1" applyBorder="1" applyAlignment="1" applyProtection="1">
      <alignment horizontal="center" vertical="center" wrapText="1"/>
      <protection locked="0"/>
    </xf>
    <xf numFmtId="0" fontId="13" fillId="6" borderId="26" xfId="3" applyNumberFormat="1" applyFont="1" applyFill="1" applyBorder="1" applyAlignment="1" applyProtection="1">
      <alignment vertical="center"/>
      <protection locked="0"/>
    </xf>
    <xf numFmtId="0" fontId="13" fillId="0" borderId="6" xfId="3" applyFont="1" applyFill="1" applyBorder="1" applyAlignment="1" applyProtection="1">
      <alignment horizontal="center" vertical="center" wrapText="1"/>
      <protection locked="0"/>
    </xf>
    <xf numFmtId="0" fontId="13" fillId="0" borderId="27" xfId="3" applyFont="1" applyFill="1" applyBorder="1" applyAlignment="1" applyProtection="1">
      <alignment vertical="center"/>
      <protection locked="0"/>
    </xf>
    <xf numFmtId="0" fontId="13" fillId="0" borderId="4" xfId="3" applyFont="1" applyFill="1" applyBorder="1" applyAlignment="1" applyProtection="1">
      <alignment horizontal="center" vertical="center" wrapText="1"/>
      <protection locked="0"/>
    </xf>
    <xf numFmtId="0" fontId="13" fillId="0" borderId="28" xfId="3" applyFont="1" applyFill="1" applyBorder="1" applyAlignment="1" applyProtection="1">
      <alignment vertical="center"/>
      <protection locked="0"/>
    </xf>
    <xf numFmtId="0" fontId="13" fillId="0" borderId="2" xfId="3" applyFont="1" applyFill="1" applyBorder="1" applyAlignment="1" applyProtection="1">
      <alignment horizontal="center" vertical="center" wrapText="1"/>
      <protection locked="0"/>
    </xf>
    <xf numFmtId="0" fontId="13" fillId="0" borderId="28" xfId="3" applyNumberFormat="1" applyFont="1" applyFill="1" applyBorder="1" applyAlignment="1" applyProtection="1">
      <alignment vertical="center"/>
      <protection locked="0"/>
    </xf>
    <xf numFmtId="0" fontId="13" fillId="6" borderId="4" xfId="3" applyFont="1" applyFill="1" applyBorder="1" applyAlignment="1" applyProtection="1">
      <alignment horizontal="center" vertical="center" wrapText="1"/>
      <protection locked="0"/>
    </xf>
    <xf numFmtId="0" fontId="13" fillId="6" borderId="19" xfId="3" applyFont="1" applyFill="1" applyBorder="1" applyAlignment="1" applyProtection="1">
      <alignment vertical="center"/>
      <protection locked="0"/>
    </xf>
    <xf numFmtId="0" fontId="13" fillId="6" borderId="2" xfId="3" applyFont="1" applyFill="1" applyBorder="1" applyAlignment="1" applyProtection="1">
      <alignment horizontal="center" vertical="center" wrapText="1"/>
      <protection locked="0"/>
    </xf>
    <xf numFmtId="0" fontId="13" fillId="6" borderId="18" xfId="3" applyFont="1" applyFill="1" applyBorder="1" applyAlignment="1" applyProtection="1">
      <alignment vertical="center"/>
      <protection locked="0"/>
    </xf>
    <xf numFmtId="0" fontId="13" fillId="0" borderId="26" xfId="3" applyFont="1" applyFill="1" applyBorder="1" applyAlignment="1" applyProtection="1">
      <alignment vertical="center"/>
      <protection locked="0"/>
    </xf>
    <xf numFmtId="0" fontId="13" fillId="0" borderId="18" xfId="3" applyFont="1" applyFill="1" applyBorder="1" applyAlignment="1" applyProtection="1">
      <alignment vertical="center"/>
      <protection locked="0"/>
    </xf>
    <xf numFmtId="0" fontId="13" fillId="6" borderId="26" xfId="3" applyFont="1" applyFill="1" applyBorder="1" applyAlignment="1" applyProtection="1">
      <alignment vertical="center"/>
      <protection locked="0"/>
    </xf>
    <xf numFmtId="0" fontId="13" fillId="6" borderId="2" xfId="3" applyNumberFormat="1" applyFont="1" applyFill="1" applyBorder="1" applyAlignment="1" applyProtection="1">
      <alignment horizontal="center" vertical="center" wrapText="1"/>
      <protection locked="0"/>
    </xf>
    <xf numFmtId="0" fontId="13" fillId="6" borderId="18" xfId="3" applyNumberFormat="1" applyFont="1" applyFill="1" applyBorder="1" applyAlignment="1" applyProtection="1">
      <alignment vertical="center"/>
      <protection locked="0"/>
    </xf>
    <xf numFmtId="0" fontId="13" fillId="0" borderId="6" xfId="3" applyNumberFormat="1" applyFont="1" applyFill="1" applyBorder="1" applyAlignment="1" applyProtection="1">
      <alignment horizontal="center" vertical="center" wrapText="1"/>
      <protection locked="0"/>
    </xf>
    <xf numFmtId="0" fontId="13" fillId="0" borderId="19" xfId="3" applyFont="1" applyFill="1" applyBorder="1" applyAlignment="1" applyProtection="1">
      <alignment vertical="center"/>
      <protection locked="0"/>
    </xf>
    <xf numFmtId="0" fontId="13" fillId="0" borderId="4" xfId="3" applyNumberFormat="1" applyFont="1" applyFill="1" applyBorder="1" applyAlignment="1" applyProtection="1">
      <alignment horizontal="center" vertical="center" wrapText="1"/>
      <protection locked="0"/>
    </xf>
    <xf numFmtId="0" fontId="13" fillId="0" borderId="2" xfId="3" applyNumberFormat="1" applyFont="1" applyFill="1" applyBorder="1" applyAlignment="1" applyProtection="1">
      <alignment horizontal="center" vertical="center" wrapText="1"/>
      <protection locked="0"/>
    </xf>
    <xf numFmtId="166" fontId="12" fillId="6" borderId="1" xfId="3" applyNumberFormat="1" applyFont="1" applyFill="1" applyBorder="1" applyAlignment="1" applyProtection="1">
      <alignment horizontal="center" vertical="center" wrapText="1"/>
      <protection locked="0"/>
    </xf>
    <xf numFmtId="0" fontId="12" fillId="6" borderId="1" xfId="3" applyFont="1" applyFill="1" applyBorder="1" applyAlignment="1" applyProtection="1">
      <alignment vertical="center" wrapText="1"/>
      <protection locked="0"/>
    </xf>
    <xf numFmtId="0" fontId="13" fillId="6" borderId="1" xfId="3" applyNumberFormat="1" applyFont="1" applyFill="1" applyBorder="1" applyAlignment="1" applyProtection="1">
      <alignment horizontal="center" vertical="center" wrapText="1"/>
      <protection locked="0"/>
    </xf>
    <xf numFmtId="0" fontId="13" fillId="6" borderId="12" xfId="3" applyFont="1" applyFill="1" applyBorder="1" applyAlignment="1" applyProtection="1">
      <alignment vertical="center"/>
      <protection locked="0"/>
    </xf>
    <xf numFmtId="166" fontId="12" fillId="7" borderId="6" xfId="3" applyNumberFormat="1" applyFont="1" applyFill="1" applyBorder="1" applyAlignment="1" applyProtection="1">
      <alignment horizontal="center" vertical="center" wrapText="1"/>
      <protection locked="0"/>
    </xf>
    <xf numFmtId="0" fontId="12" fillId="7" borderId="6" xfId="3" applyFont="1" applyFill="1" applyBorder="1" applyAlignment="1" applyProtection="1">
      <alignment vertical="center" wrapText="1"/>
      <protection locked="0"/>
    </xf>
    <xf numFmtId="0" fontId="13" fillId="7" borderId="17" xfId="3" applyNumberFormat="1" applyFont="1" applyFill="1" applyBorder="1" applyAlignment="1" applyProtection="1">
      <alignment horizontal="center" vertical="center" wrapText="1"/>
      <protection locked="0"/>
    </xf>
    <xf numFmtId="0" fontId="13" fillId="7" borderId="19" xfId="3" applyFont="1" applyFill="1" applyBorder="1" applyAlignment="1" applyProtection="1">
      <alignment vertical="center"/>
      <protection locked="0"/>
    </xf>
    <xf numFmtId="166" fontId="12" fillId="7" borderId="4" xfId="3" applyNumberFormat="1" applyFont="1" applyFill="1" applyBorder="1" applyAlignment="1" applyProtection="1">
      <alignment horizontal="center" vertical="center" wrapText="1"/>
      <protection locked="0"/>
    </xf>
    <xf numFmtId="0" fontId="12" fillId="7" borderId="4" xfId="3" applyFont="1" applyFill="1" applyBorder="1" applyAlignment="1" applyProtection="1">
      <alignment vertical="center" wrapText="1"/>
      <protection locked="0"/>
    </xf>
    <xf numFmtId="0" fontId="13" fillId="7" borderId="15" xfId="3" applyNumberFormat="1" applyFont="1" applyFill="1" applyBorder="1" applyAlignment="1" applyProtection="1">
      <alignment horizontal="center" vertical="center" wrapText="1"/>
      <protection locked="0"/>
    </xf>
    <xf numFmtId="0" fontId="13" fillId="7" borderId="26" xfId="3" applyFont="1" applyFill="1" applyBorder="1" applyAlignment="1" applyProtection="1">
      <alignment vertical="center"/>
      <protection locked="0"/>
    </xf>
    <xf numFmtId="166" fontId="12" fillId="7" borderId="2" xfId="3" applyNumberFormat="1" applyFont="1" applyFill="1" applyBorder="1" applyAlignment="1" applyProtection="1">
      <alignment horizontal="center" vertical="center" wrapText="1"/>
      <protection locked="0"/>
    </xf>
    <xf numFmtId="0" fontId="12" fillId="7" borderId="2" xfId="3" applyFont="1" applyFill="1" applyBorder="1" applyAlignment="1" applyProtection="1">
      <alignment vertical="center" wrapText="1"/>
      <protection locked="0"/>
    </xf>
    <xf numFmtId="0" fontId="13" fillId="7" borderId="13" xfId="3" applyNumberFormat="1" applyFont="1" applyFill="1" applyBorder="1" applyAlignment="1" applyProtection="1">
      <alignment horizontal="center" vertical="center" wrapText="1"/>
      <protection locked="0"/>
    </xf>
    <xf numFmtId="0" fontId="13" fillId="7" borderId="18" xfId="3" applyFont="1" applyFill="1" applyBorder="1" applyAlignment="1" applyProtection="1">
      <alignment vertical="center"/>
      <protection locked="0"/>
    </xf>
    <xf numFmtId="0" fontId="10" fillId="0" borderId="0" xfId="0" applyFont="1"/>
    <xf numFmtId="0" fontId="13" fillId="0" borderId="26" xfId="3" applyNumberFormat="1" applyFont="1" applyFill="1" applyBorder="1" applyAlignment="1" applyProtection="1">
      <alignment vertical="center"/>
      <protection locked="0"/>
    </xf>
    <xf numFmtId="0" fontId="13" fillId="6" borderId="27" xfId="3" applyFont="1" applyFill="1" applyBorder="1" applyAlignment="1" applyProtection="1">
      <alignment vertical="center"/>
      <protection locked="0"/>
    </xf>
    <xf numFmtId="0" fontId="0" fillId="4" borderId="0" xfId="0" applyFill="1"/>
    <xf numFmtId="0" fontId="13" fillId="6" borderId="28" xfId="3" applyFont="1" applyFill="1" applyBorder="1" applyAlignment="1" applyProtection="1">
      <alignment vertical="center"/>
      <protection locked="0"/>
    </xf>
    <xf numFmtId="166" fontId="13" fillId="0" borderId="4" xfId="3" applyNumberFormat="1" applyFont="1" applyFill="1" applyBorder="1" applyAlignment="1">
      <alignment horizontal="center" vertical="center"/>
    </xf>
    <xf numFmtId="0" fontId="13" fillId="7" borderId="26" xfId="5" applyFont="1" applyFill="1" applyBorder="1" applyAlignment="1"/>
    <xf numFmtId="166" fontId="13" fillId="0" borderId="2" xfId="3" applyNumberFormat="1" applyFont="1" applyFill="1" applyBorder="1" applyAlignment="1">
      <alignment horizontal="center" vertical="center"/>
    </xf>
    <xf numFmtId="166" fontId="13" fillId="6" borderId="6" xfId="3" applyNumberFormat="1" applyFont="1" applyFill="1" applyBorder="1" applyAlignment="1">
      <alignment horizontal="center" vertical="center"/>
    </xf>
    <xf numFmtId="166" fontId="13" fillId="6" borderId="2" xfId="3" applyNumberFormat="1" applyFont="1" applyFill="1" applyBorder="1" applyAlignment="1">
      <alignment horizontal="center" vertical="center"/>
    </xf>
    <xf numFmtId="0" fontId="13" fillId="6" borderId="29" xfId="3" applyFont="1" applyFill="1" applyBorder="1" applyAlignment="1" applyProtection="1">
      <alignment vertical="center"/>
      <protection locked="0"/>
    </xf>
    <xf numFmtId="0" fontId="13" fillId="6" borderId="6" xfId="3" applyFont="1" applyFill="1" applyBorder="1" applyAlignment="1" applyProtection="1">
      <alignment horizontal="center" vertical="center" wrapText="1"/>
      <protection locked="0"/>
    </xf>
    <xf numFmtId="0" fontId="13" fillId="6" borderId="5" xfId="3" applyFont="1" applyFill="1" applyBorder="1" applyAlignment="1" applyProtection="1">
      <alignment horizontal="center" vertical="center" wrapText="1"/>
      <protection locked="0"/>
    </xf>
    <xf numFmtId="0" fontId="13" fillId="6" borderId="24" xfId="3" applyFont="1" applyFill="1" applyBorder="1" applyAlignment="1" applyProtection="1">
      <alignment vertical="center"/>
      <protection locked="0"/>
    </xf>
    <xf numFmtId="0" fontId="13" fillId="6" borderId="28" xfId="3" applyNumberFormat="1" applyFont="1" applyFill="1" applyBorder="1" applyAlignment="1" applyProtection="1">
      <alignment vertical="center"/>
      <protection locked="0"/>
    </xf>
    <xf numFmtId="164" fontId="0" fillId="0" borderId="0" xfId="6" applyFont="1"/>
    <xf numFmtId="10" fontId="0" fillId="0" borderId="0" xfId="7" applyNumberFormat="1" applyFont="1"/>
    <xf numFmtId="0" fontId="13" fillId="6" borderId="27" xfId="3" applyNumberFormat="1" applyFont="1" applyFill="1" applyBorder="1" applyAlignment="1" applyProtection="1">
      <alignment vertical="center"/>
      <protection locked="0"/>
    </xf>
    <xf numFmtId="0" fontId="13" fillId="6" borderId="29" xfId="3" applyNumberFormat="1" applyFont="1" applyFill="1" applyBorder="1" applyAlignment="1" applyProtection="1">
      <alignment vertical="center"/>
      <protection locked="0"/>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0" fontId="13" fillId="6" borderId="35" xfId="3" applyNumberFormat="1" applyFont="1" applyFill="1" applyBorder="1" applyAlignment="1" applyProtection="1">
      <alignment horizontal="center" vertical="center" wrapText="1"/>
      <protection locked="0"/>
    </xf>
    <xf numFmtId="0" fontId="13" fillId="6" borderId="11" xfId="3" applyNumberFormat="1" applyFont="1" applyFill="1" applyBorder="1" applyAlignment="1" applyProtection="1">
      <alignment horizontal="center" vertical="center" wrapText="1"/>
      <protection locked="0"/>
    </xf>
    <xf numFmtId="0" fontId="13" fillId="0" borderId="35" xfId="3" applyNumberFormat="1" applyFont="1" applyFill="1" applyBorder="1" applyAlignment="1" applyProtection="1">
      <alignment horizontal="center" vertical="center" wrapText="1"/>
      <protection locked="0"/>
    </xf>
    <xf numFmtId="0" fontId="13" fillId="0" borderId="11" xfId="3" applyNumberFormat="1" applyFont="1" applyFill="1" applyBorder="1" applyAlignment="1" applyProtection="1">
      <alignment horizontal="center" vertical="center" wrapText="1"/>
      <protection locked="0"/>
    </xf>
    <xf numFmtId="0" fontId="13" fillId="0" borderId="36" xfId="3" applyNumberFormat="1" applyFont="1" applyFill="1" applyBorder="1" applyAlignment="1" applyProtection="1">
      <alignment horizontal="center" vertical="center" wrapText="1"/>
      <protection locked="0"/>
    </xf>
    <xf numFmtId="0" fontId="13" fillId="6" borderId="36" xfId="3" applyNumberFormat="1" applyFont="1" applyFill="1" applyBorder="1" applyAlignment="1" applyProtection="1">
      <alignment horizontal="center" vertical="center" wrapText="1"/>
      <protection locked="0"/>
    </xf>
    <xf numFmtId="0" fontId="13" fillId="6" borderId="37" xfId="3" applyNumberFormat="1" applyFont="1" applyFill="1" applyBorder="1" applyAlignment="1" applyProtection="1">
      <alignment horizontal="center" vertical="center" wrapText="1"/>
      <protection locked="0"/>
    </xf>
    <xf numFmtId="0" fontId="13" fillId="7" borderId="35" xfId="3" applyNumberFormat="1" applyFont="1" applyFill="1" applyBorder="1" applyAlignment="1" applyProtection="1">
      <alignment horizontal="center" vertical="center" wrapText="1"/>
      <protection locked="0"/>
    </xf>
    <xf numFmtId="0" fontId="13" fillId="7" borderId="11" xfId="3" applyNumberFormat="1" applyFont="1" applyFill="1" applyBorder="1" applyAlignment="1" applyProtection="1">
      <alignment horizontal="center" vertical="center" wrapText="1"/>
      <protection locked="0"/>
    </xf>
    <xf numFmtId="0" fontId="13" fillId="7" borderId="36" xfId="3" applyNumberFormat="1" applyFont="1" applyFill="1" applyBorder="1" applyAlignment="1" applyProtection="1">
      <alignment horizontal="center" vertical="center" wrapText="1"/>
      <protection locked="0"/>
    </xf>
    <xf numFmtId="0" fontId="13" fillId="0" borderId="11" xfId="3" applyNumberFormat="1" applyFont="1" applyFill="1" applyBorder="1" applyAlignment="1">
      <alignment horizontal="center" vertical="center"/>
    </xf>
    <xf numFmtId="0" fontId="13" fillId="0" borderId="36" xfId="3" applyNumberFormat="1" applyFont="1" applyFill="1" applyBorder="1" applyAlignment="1">
      <alignment horizontal="center" vertical="center"/>
    </xf>
    <xf numFmtId="0" fontId="13" fillId="6" borderId="35" xfId="3" applyNumberFormat="1" applyFont="1" applyFill="1" applyBorder="1" applyAlignment="1">
      <alignment horizontal="center" vertical="center"/>
    </xf>
    <xf numFmtId="0" fontId="13" fillId="6" borderId="36" xfId="3" applyNumberFormat="1" applyFont="1" applyFill="1" applyBorder="1" applyAlignment="1">
      <alignment horizontal="center" vertical="center"/>
    </xf>
    <xf numFmtId="0" fontId="13" fillId="6" borderId="32" xfId="3" applyNumberFormat="1" applyFont="1" applyFill="1" applyBorder="1" applyAlignment="1" applyProtection="1">
      <alignment horizontal="center" vertical="center" wrapText="1"/>
      <protection locked="0"/>
    </xf>
    <xf numFmtId="0" fontId="0" fillId="0" borderId="11" xfId="0" applyNumberFormat="1" applyBorder="1" applyAlignment="1">
      <alignment horizontal="center" vertical="center"/>
    </xf>
    <xf numFmtId="0" fontId="12" fillId="6" borderId="35" xfId="3" applyNumberFormat="1" applyFont="1" applyFill="1" applyBorder="1" applyAlignment="1" applyProtection="1">
      <alignment vertical="center" wrapText="1"/>
      <protection locked="0"/>
    </xf>
    <xf numFmtId="0" fontId="12" fillId="0" borderId="33" xfId="3" applyNumberFormat="1" applyFont="1" applyFill="1" applyBorder="1" applyAlignment="1">
      <alignment horizontal="left" vertical="center"/>
    </xf>
    <xf numFmtId="0" fontId="12" fillId="6" borderId="33" xfId="3" applyNumberFormat="1" applyFont="1" applyFill="1" applyBorder="1" applyAlignment="1">
      <alignment horizontal="left" vertical="center"/>
    </xf>
    <xf numFmtId="0" fontId="12" fillId="0" borderId="33" xfId="2" applyNumberFormat="1" applyFont="1" applyFill="1" applyBorder="1" applyAlignment="1">
      <alignment horizontal="left" vertical="center"/>
    </xf>
    <xf numFmtId="0" fontId="12" fillId="6" borderId="33" xfId="3" applyNumberFormat="1" applyFont="1" applyFill="1" applyBorder="1" applyAlignment="1" applyProtection="1">
      <alignment vertical="center" wrapText="1"/>
      <protection locked="0"/>
    </xf>
    <xf numFmtId="0" fontId="12" fillId="0" borderId="33" xfId="3" applyNumberFormat="1" applyFont="1" applyFill="1" applyBorder="1" applyAlignment="1" applyProtection="1">
      <alignment vertical="center" wrapText="1"/>
      <protection locked="0"/>
    </xf>
    <xf numFmtId="0" fontId="12" fillId="6" borderId="7" xfId="3" applyNumberFormat="1" applyFont="1" applyFill="1" applyBorder="1" applyAlignment="1" applyProtection="1">
      <alignment vertical="center" wrapText="1"/>
      <protection locked="0"/>
    </xf>
    <xf numFmtId="0" fontId="12" fillId="7" borderId="33" xfId="3" applyNumberFormat="1" applyFont="1" applyFill="1" applyBorder="1" applyAlignment="1" applyProtection="1">
      <alignment vertical="center" wrapText="1"/>
      <protection locked="0"/>
    </xf>
    <xf numFmtId="0" fontId="12" fillId="0" borderId="33" xfId="3" applyNumberFormat="1" applyFont="1" applyFill="1" applyBorder="1" applyAlignment="1">
      <alignment vertical="center"/>
    </xf>
    <xf numFmtId="0" fontId="13" fillId="0" borderId="27" xfId="3" applyNumberFormat="1" applyFont="1" applyFill="1" applyBorder="1" applyAlignment="1" applyProtection="1">
      <alignment vertical="center"/>
      <protection locked="0"/>
    </xf>
    <xf numFmtId="0" fontId="13" fillId="0" borderId="29" xfId="3" applyNumberFormat="1" applyFont="1" applyFill="1" applyBorder="1" applyAlignment="1" applyProtection="1">
      <alignment vertical="center"/>
      <protection locked="0"/>
    </xf>
    <xf numFmtId="0" fontId="13" fillId="6" borderId="34" xfId="3" applyNumberFormat="1" applyFont="1" applyFill="1" applyBorder="1" applyAlignment="1" applyProtection="1">
      <alignment vertical="center"/>
      <protection locked="0"/>
    </xf>
    <xf numFmtId="0" fontId="13" fillId="7" borderId="27" xfId="3" applyNumberFormat="1" applyFont="1" applyFill="1" applyBorder="1" applyAlignment="1" applyProtection="1">
      <alignment vertical="center"/>
      <protection locked="0"/>
    </xf>
    <xf numFmtId="0" fontId="13" fillId="7" borderId="28" xfId="3" applyNumberFormat="1" applyFont="1" applyFill="1" applyBorder="1" applyAlignment="1" applyProtection="1">
      <alignment vertical="center"/>
      <protection locked="0"/>
    </xf>
    <xf numFmtId="0" fontId="13" fillId="7" borderId="29" xfId="3" applyNumberFormat="1" applyFont="1" applyFill="1" applyBorder="1" applyAlignment="1" applyProtection="1">
      <alignment vertical="center"/>
      <protection locked="0"/>
    </xf>
    <xf numFmtId="0" fontId="13" fillId="7" borderId="28" xfId="5" applyNumberFormat="1" applyFont="1" applyFill="1" applyBorder="1" applyAlignment="1"/>
    <xf numFmtId="0" fontId="13" fillId="6" borderId="24" xfId="3" applyNumberFormat="1" applyFont="1" applyFill="1" applyBorder="1" applyAlignment="1" applyProtection="1">
      <alignment vertical="center"/>
      <protection locked="0"/>
    </xf>
    <xf numFmtId="0" fontId="7"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19" fillId="2" borderId="0" xfId="0" applyFont="1" applyFill="1" applyAlignment="1">
      <alignment horizontal="center" vertical="center" wrapText="1"/>
    </xf>
    <xf numFmtId="0" fontId="15" fillId="2" borderId="0" xfId="0" applyFont="1" applyFill="1" applyAlignment="1">
      <alignment horizontal="center" vertical="center" wrapText="1"/>
    </xf>
    <xf numFmtId="0" fontId="14" fillId="2" borderId="0" xfId="0" applyFont="1" applyFill="1" applyAlignment="1">
      <alignment horizontal="center" vertical="center" wrapText="1"/>
    </xf>
    <xf numFmtId="0" fontId="21" fillId="0" borderId="0" xfId="0" applyFont="1" applyAlignment="1">
      <alignment horizontal="center" vertical="center" wrapText="1"/>
    </xf>
    <xf numFmtId="0" fontId="22" fillId="10" borderId="58" xfId="0" applyFont="1" applyFill="1" applyBorder="1" applyAlignment="1">
      <alignment horizontal="center" vertical="center" wrapText="1" readingOrder="1"/>
    </xf>
    <xf numFmtId="0" fontId="22" fillId="10" borderId="59" xfId="0" applyFont="1" applyFill="1" applyBorder="1" applyAlignment="1">
      <alignment horizontal="center" vertical="center" wrapText="1" readingOrder="1"/>
    </xf>
    <xf numFmtId="0" fontId="24" fillId="0" borderId="0" xfId="0" applyFont="1"/>
    <xf numFmtId="0" fontId="22" fillId="13" borderId="58" xfId="0" applyFont="1" applyFill="1" applyBorder="1" applyAlignment="1">
      <alignment horizontal="center" vertical="center" wrapText="1" readingOrder="1"/>
    </xf>
    <xf numFmtId="0" fontId="22" fillId="13" borderId="59" xfId="0" applyFont="1" applyFill="1" applyBorder="1" applyAlignment="1">
      <alignment horizontal="center" vertical="center" wrapText="1" readingOrder="1"/>
    </xf>
    <xf numFmtId="0" fontId="24" fillId="2" borderId="0" xfId="0" applyFont="1" applyFill="1"/>
    <xf numFmtId="0" fontId="24" fillId="8" borderId="0" xfId="0" applyFont="1" applyFill="1"/>
    <xf numFmtId="0" fontId="3" fillId="9" borderId="47" xfId="0" applyFont="1" applyFill="1" applyBorder="1" applyAlignment="1">
      <alignment vertical="center"/>
    </xf>
    <xf numFmtId="0" fontId="24" fillId="2" borderId="0" xfId="0" applyFont="1" applyFill="1" applyAlignment="1">
      <alignment wrapText="1"/>
    </xf>
    <xf numFmtId="0" fontId="24" fillId="8" borderId="0" xfId="0" applyFont="1" applyFill="1" applyAlignment="1">
      <alignment wrapText="1"/>
    </xf>
    <xf numFmtId="0" fontId="24" fillId="0" borderId="0" xfId="0" applyFont="1" applyAlignment="1">
      <alignment wrapText="1"/>
    </xf>
    <xf numFmtId="0" fontId="26" fillId="2" borderId="0" xfId="0" applyFont="1" applyFill="1"/>
    <xf numFmtId="0" fontId="3" fillId="12" borderId="47" xfId="0" applyFont="1" applyFill="1" applyBorder="1" applyAlignment="1">
      <alignment vertical="center"/>
    </xf>
    <xf numFmtId="0" fontId="24" fillId="2" borderId="31" xfId="0" applyFont="1" applyFill="1" applyBorder="1"/>
    <xf numFmtId="0" fontId="0" fillId="2" borderId="0" xfId="0" applyFill="1"/>
    <xf numFmtId="0" fontId="0" fillId="8" borderId="0" xfId="0" applyFill="1"/>
    <xf numFmtId="0" fontId="0" fillId="2" borderId="0" xfId="0" applyFill="1" applyAlignment="1">
      <alignment vertical="center"/>
    </xf>
    <xf numFmtId="0" fontId="32" fillId="2" borderId="0" xfId="0" applyFont="1" applyFill="1"/>
    <xf numFmtId="0" fontId="31" fillId="0" borderId="24" xfId="0" applyFont="1" applyBorder="1" applyAlignment="1">
      <alignment horizontal="center" vertical="center" wrapText="1"/>
    </xf>
    <xf numFmtId="0" fontId="31" fillId="0" borderId="9" xfId="0" applyFont="1" applyBorder="1" applyAlignment="1">
      <alignment vertical="center" wrapText="1"/>
    </xf>
    <xf numFmtId="0" fontId="31" fillId="0" borderId="32" xfId="0" applyFont="1" applyBorder="1" applyAlignment="1">
      <alignment vertical="center" wrapText="1"/>
    </xf>
    <xf numFmtId="0" fontId="31" fillId="0" borderId="9" xfId="0" applyFont="1" applyBorder="1" applyAlignment="1">
      <alignment horizontal="center" vertical="center" wrapText="1"/>
    </xf>
    <xf numFmtId="0" fontId="0" fillId="2" borderId="61" xfId="0" applyFill="1" applyBorder="1"/>
    <xf numFmtId="0" fontId="35" fillId="2" borderId="62" xfId="0" applyFont="1" applyFill="1" applyBorder="1"/>
    <xf numFmtId="0" fontId="35" fillId="2" borderId="0" xfId="0" applyFont="1" applyFill="1"/>
    <xf numFmtId="0" fontId="0" fillId="8" borderId="0" xfId="0" applyFill="1" applyAlignment="1">
      <alignment vertical="center"/>
    </xf>
    <xf numFmtId="0" fontId="34" fillId="15" borderId="32" xfId="0" applyFont="1" applyFill="1" applyBorder="1" applyAlignment="1">
      <alignment horizontal="center" vertical="center" wrapText="1"/>
    </xf>
    <xf numFmtId="0" fontId="34" fillId="15" borderId="24" xfId="0" applyFont="1" applyFill="1" applyBorder="1" applyAlignment="1">
      <alignment horizontal="center" vertical="center" wrapText="1"/>
    </xf>
    <xf numFmtId="0" fontId="31" fillId="0" borderId="63"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76" xfId="0" applyFont="1" applyBorder="1" applyAlignment="1">
      <alignment horizontal="center" vertical="center" wrapText="1"/>
    </xf>
    <xf numFmtId="0" fontId="31" fillId="0" borderId="74" xfId="0" applyFont="1" applyBorder="1" applyAlignment="1">
      <alignment horizontal="center" vertical="center" wrapText="1"/>
    </xf>
    <xf numFmtId="0" fontId="31" fillId="18" borderId="9" xfId="0" applyFont="1" applyFill="1" applyBorder="1" applyAlignment="1">
      <alignment horizontal="center" vertical="center" wrapText="1"/>
    </xf>
    <xf numFmtId="0" fontId="31" fillId="19" borderId="24" xfId="0" applyFont="1" applyFill="1" applyBorder="1" applyAlignment="1">
      <alignment horizontal="center" vertical="center" wrapText="1"/>
    </xf>
    <xf numFmtId="0" fontId="38" fillId="22" borderId="9" xfId="0" applyFont="1" applyFill="1" applyBorder="1" applyAlignment="1">
      <alignment horizontal="center" vertical="center" wrapText="1"/>
    </xf>
    <xf numFmtId="0" fontId="0" fillId="2" borderId="82" xfId="0" applyFill="1" applyBorder="1"/>
    <xf numFmtId="0" fontId="0" fillId="2" borderId="81" xfId="0" applyFill="1" applyBorder="1"/>
    <xf numFmtId="0" fontId="0" fillId="2" borderId="94" xfId="0" applyFill="1" applyBorder="1"/>
    <xf numFmtId="0" fontId="0" fillId="2" borderId="84" xfId="0" applyFill="1" applyBorder="1"/>
    <xf numFmtId="0" fontId="36" fillId="2" borderId="82" xfId="0" applyFont="1" applyFill="1" applyBorder="1"/>
    <xf numFmtId="0" fontId="0" fillId="2" borderId="0" xfId="0" applyFill="1" applyBorder="1"/>
    <xf numFmtId="0" fontId="0" fillId="8" borderId="0" xfId="0" applyFill="1" applyBorder="1"/>
    <xf numFmtId="0" fontId="24" fillId="0" borderId="95" xfId="0" applyFont="1" applyBorder="1"/>
    <xf numFmtId="0" fontId="24" fillId="0" borderId="96" xfId="0" applyFont="1" applyBorder="1"/>
    <xf numFmtId="0" fontId="24" fillId="0" borderId="97" xfId="0" applyFont="1" applyBorder="1"/>
    <xf numFmtId="0" fontId="26" fillId="2" borderId="0" xfId="0" applyFont="1" applyFill="1" applyBorder="1"/>
    <xf numFmtId="0" fontId="24" fillId="2" borderId="9" xfId="0" applyFont="1" applyFill="1" applyBorder="1"/>
    <xf numFmtId="0" fontId="24" fillId="2" borderId="0" xfId="0" applyFont="1" applyFill="1" applyBorder="1" applyAlignment="1">
      <alignment horizontal="center"/>
    </xf>
    <xf numFmtId="0" fontId="24" fillId="2" borderId="0" xfId="0" applyFont="1" applyFill="1" applyBorder="1"/>
    <xf numFmtId="0" fontId="40" fillId="2" borderId="0" xfId="0" applyFont="1" applyFill="1" applyAlignment="1">
      <alignment vertical="center"/>
    </xf>
    <xf numFmtId="0" fontId="34" fillId="15" borderId="24" xfId="0" applyFont="1" applyFill="1" applyBorder="1" applyAlignment="1">
      <alignment horizontal="center" vertical="center" wrapText="1"/>
    </xf>
    <xf numFmtId="0" fontId="25" fillId="0" borderId="81" xfId="0" applyFont="1" applyBorder="1"/>
    <xf numFmtId="0" fontId="25" fillId="0" borderId="80" xfId="0" applyFont="1" applyBorder="1"/>
    <xf numFmtId="0" fontId="25" fillId="0" borderId="90" xfId="0" applyFont="1" applyBorder="1"/>
    <xf numFmtId="0" fontId="25" fillId="0" borderId="0" xfId="0" applyFont="1"/>
    <xf numFmtId="0" fontId="25" fillId="0" borderId="85" xfId="0" applyFont="1" applyBorder="1"/>
    <xf numFmtId="0" fontId="26" fillId="9" borderId="75" xfId="0" applyFont="1" applyFill="1" applyBorder="1" applyAlignment="1">
      <alignment horizontal="left" vertical="center" wrapText="1"/>
    </xf>
    <xf numFmtId="0" fontId="25" fillId="0" borderId="89" xfId="0" applyFont="1" applyBorder="1"/>
    <xf numFmtId="0" fontId="26" fillId="9" borderId="36" xfId="0" applyFont="1" applyFill="1" applyBorder="1" applyAlignment="1">
      <alignment horizontal="left" vertical="center" wrapText="1"/>
    </xf>
    <xf numFmtId="0" fontId="26" fillId="9" borderId="37" xfId="0" applyFont="1" applyFill="1" applyBorder="1" applyAlignment="1">
      <alignment horizontal="left" vertical="center" wrapText="1"/>
    </xf>
    <xf numFmtId="0" fontId="26" fillId="9" borderId="76" xfId="0" applyFont="1" applyFill="1" applyBorder="1" applyAlignment="1">
      <alignment horizontal="left" vertical="center" wrapText="1"/>
    </xf>
    <xf numFmtId="0" fontId="25" fillId="0" borderId="86" xfId="0" applyFont="1" applyBorder="1"/>
    <xf numFmtId="0" fontId="42" fillId="0" borderId="86" xfId="0" applyFont="1" applyBorder="1"/>
    <xf numFmtId="0" fontId="8" fillId="3" borderId="4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2" fillId="0" borderId="89" xfId="0" applyFont="1" applyBorder="1"/>
    <xf numFmtId="0" fontId="25" fillId="9" borderId="63" xfId="0" applyFont="1" applyFill="1" applyBorder="1" applyAlignment="1">
      <alignment horizontal="left" vertical="center" wrapText="1"/>
    </xf>
    <xf numFmtId="0" fontId="25" fillId="9" borderId="75" xfId="0" applyFont="1" applyFill="1" applyBorder="1" applyAlignment="1">
      <alignment horizontal="center" vertical="center"/>
    </xf>
    <xf numFmtId="0" fontId="25" fillId="9" borderId="72" xfId="0" applyFont="1" applyFill="1" applyBorder="1" applyAlignment="1">
      <alignment horizontal="left" vertical="center" wrapText="1"/>
    </xf>
    <xf numFmtId="0" fontId="25" fillId="9" borderId="76" xfId="0" applyFont="1" applyFill="1" applyBorder="1" applyAlignment="1">
      <alignment horizontal="center" vertical="center"/>
    </xf>
    <xf numFmtId="0" fontId="25" fillId="16" borderId="63" xfId="0" applyFont="1" applyFill="1" applyBorder="1" applyAlignment="1">
      <alignment horizontal="left" vertical="center" wrapText="1"/>
    </xf>
    <xf numFmtId="0" fontId="25" fillId="16" borderId="75" xfId="0" applyFont="1" applyFill="1" applyBorder="1" applyAlignment="1">
      <alignment horizontal="center" vertical="center"/>
    </xf>
    <xf numFmtId="0" fontId="25" fillId="16" borderId="72" xfId="0" applyFont="1" applyFill="1" applyBorder="1" applyAlignment="1">
      <alignment horizontal="left" vertical="center" wrapText="1"/>
    </xf>
    <xf numFmtId="0" fontId="25" fillId="16" borderId="76" xfId="0" applyFont="1" applyFill="1" applyBorder="1" applyAlignment="1">
      <alignment horizontal="center" vertical="center"/>
    </xf>
    <xf numFmtId="0" fontId="25" fillId="9" borderId="65" xfId="0" applyFont="1" applyFill="1" applyBorder="1" applyAlignment="1">
      <alignment horizontal="left" vertical="center" wrapText="1"/>
    </xf>
    <xf numFmtId="0" fontId="25" fillId="9" borderId="37" xfId="0" applyFont="1" applyFill="1" applyBorder="1" applyAlignment="1">
      <alignment horizontal="center" vertical="center"/>
    </xf>
    <xf numFmtId="0" fontId="25" fillId="9" borderId="75" xfId="0" applyFont="1" applyFill="1" applyBorder="1" applyAlignment="1">
      <alignment horizontal="left" vertical="center" wrapText="1"/>
    </xf>
    <xf numFmtId="0" fontId="25" fillId="9" borderId="76" xfId="0" applyFont="1" applyFill="1" applyBorder="1" applyAlignment="1">
      <alignment horizontal="left" vertical="center" wrapText="1"/>
    </xf>
    <xf numFmtId="0" fontId="25" fillId="16" borderId="65" xfId="0" applyFont="1" applyFill="1" applyBorder="1" applyAlignment="1">
      <alignment horizontal="left" vertical="center" wrapText="1"/>
    </xf>
    <xf numFmtId="0" fontId="25" fillId="16" borderId="37" xfId="0" applyFont="1" applyFill="1" applyBorder="1" applyAlignment="1">
      <alignment horizontal="center" vertical="center"/>
    </xf>
    <xf numFmtId="0" fontId="25" fillId="0" borderId="82" xfId="0" applyFont="1" applyBorder="1"/>
    <xf numFmtId="0" fontId="25" fillId="0" borderId="84" xfId="0" applyFont="1" applyBorder="1"/>
    <xf numFmtId="0" fontId="43" fillId="0" borderId="84" xfId="0" applyFont="1" applyBorder="1"/>
    <xf numFmtId="0" fontId="8" fillId="3" borderId="9" xfId="0" applyFont="1" applyFill="1" applyBorder="1" applyAlignment="1">
      <alignment horizontal="center" wrapText="1"/>
    </xf>
    <xf numFmtId="0" fontId="25" fillId="20" borderId="9" xfId="0" applyFont="1" applyFill="1" applyBorder="1" applyAlignment="1">
      <alignment horizontal="center" vertical="center"/>
    </xf>
    <xf numFmtId="0" fontId="25" fillId="0" borderId="9" xfId="0" applyFont="1" applyBorder="1" applyAlignment="1">
      <alignment horizontal="center" vertical="center"/>
    </xf>
    <xf numFmtId="0" fontId="25" fillId="19" borderId="9" xfId="0" applyFont="1" applyFill="1" applyBorder="1" applyAlignment="1">
      <alignment horizontal="center" vertical="center"/>
    </xf>
    <xf numFmtId="0" fontId="25" fillId="21" borderId="9" xfId="0" applyFont="1" applyFill="1" applyBorder="1" applyAlignment="1">
      <alignment horizontal="center" vertical="center"/>
    </xf>
    <xf numFmtId="0" fontId="25" fillId="0" borderId="83" xfId="0" applyFont="1" applyBorder="1"/>
    <xf numFmtId="0" fontId="16" fillId="4" borderId="9"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26" fillId="0" borderId="47" xfId="0" applyFont="1" applyBorder="1" applyAlignment="1">
      <alignment vertical="center" wrapText="1"/>
    </xf>
    <xf numFmtId="0" fontId="42" fillId="0" borderId="0" xfId="0" applyFont="1" applyBorder="1"/>
    <xf numFmtId="0" fontId="25" fillId="0" borderId="91" xfId="0" applyFont="1" applyBorder="1"/>
    <xf numFmtId="0" fontId="25" fillId="0" borderId="92" xfId="0" applyFont="1" applyBorder="1"/>
    <xf numFmtId="0" fontId="25" fillId="0" borderId="93" xfId="0" applyFont="1" applyBorder="1"/>
    <xf numFmtId="0" fontId="25" fillId="23" borderId="87" xfId="0" applyFont="1" applyFill="1" applyBorder="1"/>
    <xf numFmtId="0" fontId="26" fillId="12" borderId="75" xfId="0" applyFont="1" applyFill="1" applyBorder="1" applyAlignment="1">
      <alignment horizontal="left" vertical="center" wrapText="1"/>
    </xf>
    <xf numFmtId="0" fontId="26" fillId="12" borderId="36" xfId="0" applyFont="1" applyFill="1" applyBorder="1" applyAlignment="1">
      <alignment horizontal="left" vertical="center" wrapText="1"/>
    </xf>
    <xf numFmtId="0" fontId="26" fillId="12" borderId="37" xfId="0" applyFont="1" applyFill="1" applyBorder="1" applyAlignment="1">
      <alignment horizontal="left" vertical="center" wrapText="1"/>
    </xf>
    <xf numFmtId="0" fontId="26" fillId="12" borderId="76" xfId="0" applyFont="1" applyFill="1" applyBorder="1" applyAlignment="1">
      <alignment horizontal="left" vertical="center" wrapText="1"/>
    </xf>
    <xf numFmtId="0" fontId="8" fillId="13" borderId="47" xfId="0" applyFont="1" applyFill="1" applyBorder="1" applyAlignment="1">
      <alignment horizontal="center" vertical="center" wrapText="1"/>
    </xf>
    <xf numFmtId="0" fontId="8" fillId="13" borderId="9" xfId="0" applyFont="1" applyFill="1" applyBorder="1" applyAlignment="1">
      <alignment horizontal="center" vertical="center" wrapText="1"/>
    </xf>
    <xf numFmtId="0" fontId="8" fillId="13" borderId="9" xfId="0" applyFont="1" applyFill="1" applyBorder="1" applyAlignment="1">
      <alignment horizontal="center" wrapText="1"/>
    </xf>
    <xf numFmtId="0" fontId="42" fillId="13" borderId="9" xfId="0" applyFont="1" applyFill="1" applyBorder="1" applyAlignment="1">
      <alignment horizontal="center" vertical="center" wrapText="1"/>
    </xf>
    <xf numFmtId="0" fontId="26" fillId="16" borderId="75" xfId="0" applyFont="1" applyFill="1" applyBorder="1" applyAlignment="1">
      <alignment horizontal="left" vertical="center" wrapText="1"/>
    </xf>
    <xf numFmtId="0" fontId="26" fillId="16" borderId="36" xfId="0" applyFont="1" applyFill="1" applyBorder="1" applyAlignment="1">
      <alignment horizontal="left" vertical="center" wrapText="1"/>
    </xf>
    <xf numFmtId="0" fontId="26" fillId="16" borderId="37" xfId="0" applyFont="1" applyFill="1" applyBorder="1" applyAlignment="1">
      <alignment horizontal="left" vertical="center" wrapText="1"/>
    </xf>
    <xf numFmtId="0" fontId="26" fillId="16" borderId="76" xfId="0" applyFont="1" applyFill="1" applyBorder="1" applyAlignment="1">
      <alignment horizontal="left" vertical="center" wrapText="1"/>
    </xf>
    <xf numFmtId="0" fontId="25" fillId="23" borderId="98" xfId="0" applyFont="1" applyFill="1" applyBorder="1" applyAlignment="1"/>
    <xf numFmtId="0" fontId="25" fillId="0" borderId="0" xfId="0" applyFont="1" applyBorder="1"/>
    <xf numFmtId="0" fontId="1" fillId="0" borderId="9" xfId="0" applyFont="1" applyBorder="1" applyAlignment="1">
      <alignment horizontal="center" vertical="center" wrapText="1"/>
    </xf>
    <xf numFmtId="0" fontId="39" fillId="0" borderId="75" xfId="0" applyFont="1" applyBorder="1" applyAlignment="1">
      <alignment horizontal="left" vertical="center" wrapText="1"/>
    </xf>
    <xf numFmtId="0" fontId="39" fillId="0" borderId="75" xfId="0" applyFont="1" applyBorder="1" applyAlignment="1">
      <alignment vertical="center" wrapText="1"/>
    </xf>
    <xf numFmtId="0" fontId="39" fillId="0" borderId="37" xfId="0" applyFont="1" applyBorder="1" applyAlignment="1">
      <alignment horizontal="left" vertical="center" wrapText="1"/>
    </xf>
    <xf numFmtId="0" fontId="39" fillId="0" borderId="37" xfId="0" applyFont="1" applyBorder="1" applyAlignment="1">
      <alignment vertical="center" wrapText="1"/>
    </xf>
    <xf numFmtId="0" fontId="39" fillId="0" borderId="76" xfId="0" applyFont="1" applyBorder="1" applyAlignment="1">
      <alignment horizontal="left" vertical="center" wrapText="1"/>
    </xf>
    <xf numFmtId="0" fontId="39" fillId="0" borderId="76" xfId="0" applyFont="1" applyBorder="1" applyAlignment="1">
      <alignment vertical="center" wrapText="1"/>
    </xf>
    <xf numFmtId="0" fontId="1" fillId="0" borderId="75" xfId="0" applyFont="1" applyBorder="1" applyAlignment="1">
      <alignment horizontal="left" vertical="center" wrapText="1"/>
    </xf>
    <xf numFmtId="0" fontId="1" fillId="0" borderId="75" xfId="0" applyFont="1" applyBorder="1" applyAlignment="1">
      <alignment vertical="center" wrapText="1"/>
    </xf>
    <xf numFmtId="0" fontId="1" fillId="0" borderId="37" xfId="0" applyFont="1" applyBorder="1" applyAlignment="1">
      <alignment horizontal="left" vertical="center" wrapText="1"/>
    </xf>
    <xf numFmtId="0" fontId="1" fillId="0" borderId="76" xfId="0" applyFont="1" applyBorder="1" applyAlignment="1">
      <alignment horizontal="left" vertical="center" wrapText="1"/>
    </xf>
    <xf numFmtId="0" fontId="1" fillId="0" borderId="76" xfId="0" applyFont="1" applyBorder="1" applyAlignment="1">
      <alignment vertical="center" wrapText="1"/>
    </xf>
    <xf numFmtId="0" fontId="1" fillId="2" borderId="9" xfId="0" applyFont="1" applyFill="1" applyBorder="1" applyAlignment="1">
      <alignment horizontal="left" vertical="center" wrapText="1"/>
    </xf>
    <xf numFmtId="0" fontId="1" fillId="0" borderId="9" xfId="0" applyFont="1" applyBorder="1" applyAlignment="1">
      <alignment horizontal="left" vertical="center" wrapText="1"/>
    </xf>
    <xf numFmtId="0" fontId="39" fillId="0" borderId="9" xfId="0" applyFont="1" applyBorder="1" applyAlignment="1">
      <alignment horizontal="left" vertical="center" wrapText="1"/>
    </xf>
    <xf numFmtId="0" fontId="21" fillId="0" borderId="9" xfId="0" applyFont="1" applyBorder="1" applyAlignment="1">
      <alignment horizontal="center" vertical="center" wrapText="1"/>
    </xf>
    <xf numFmtId="166" fontId="21" fillId="0" borderId="9" xfId="0" applyNumberFormat="1" applyFont="1" applyBorder="1" applyAlignment="1">
      <alignment horizontal="center" vertical="center" wrapText="1"/>
    </xf>
    <xf numFmtId="0" fontId="21" fillId="2" borderId="9" xfId="0" applyFont="1" applyFill="1" applyBorder="1" applyAlignment="1">
      <alignment horizontal="center" vertical="center" wrapText="1"/>
    </xf>
    <xf numFmtId="2" fontId="21" fillId="0" borderId="9" xfId="0" applyNumberFormat="1" applyFont="1" applyBorder="1" applyAlignment="1">
      <alignment vertical="center" wrapText="1"/>
    </xf>
    <xf numFmtId="0" fontId="21" fillId="0" borderId="9" xfId="0" applyFont="1" applyBorder="1" applyAlignment="1">
      <alignment vertical="center" wrapText="1"/>
    </xf>
    <xf numFmtId="166" fontId="21" fillId="0" borderId="9" xfId="0" applyNumberFormat="1" applyFont="1" applyBorder="1" applyAlignment="1">
      <alignment vertical="center" wrapText="1"/>
    </xf>
    <xf numFmtId="0" fontId="21" fillId="2" borderId="9" xfId="0" applyFont="1" applyFill="1" applyBorder="1" applyAlignment="1">
      <alignment vertical="center" wrapText="1"/>
    </xf>
    <xf numFmtId="0" fontId="1" fillId="0" borderId="37" xfId="0" applyFont="1" applyBorder="1" applyAlignment="1">
      <alignment horizontal="left" vertical="center" wrapText="1"/>
    </xf>
    <xf numFmtId="0" fontId="1" fillId="0" borderId="1" xfId="0" applyFont="1" applyBorder="1" applyAlignment="1">
      <alignment horizontal="left" vertical="center" wrapText="1"/>
    </xf>
    <xf numFmtId="168" fontId="1" fillId="0" borderId="1" xfId="1" applyNumberFormat="1" applyBorder="1" applyAlignment="1" applyProtection="1">
      <alignment horizontal="left" vertical="center" wrapText="1"/>
      <protection locked="0"/>
    </xf>
    <xf numFmtId="0" fontId="1" fillId="0" borderId="1" xfId="0" applyFont="1" applyBorder="1" applyAlignment="1">
      <alignment horizontal="center" vertic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9" fillId="2" borderId="1" xfId="0" applyFont="1" applyFill="1" applyBorder="1" applyAlignment="1">
      <alignment vertical="center" wrapText="1"/>
    </xf>
    <xf numFmtId="168" fontId="1" fillId="2" borderId="1" xfId="1" applyNumberFormat="1" applyFill="1" applyBorder="1" applyAlignment="1" applyProtection="1">
      <alignment horizontal="left" vertical="center" wrapText="1"/>
      <protection locked="0"/>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39" fillId="0" borderId="2" xfId="0" applyFont="1" applyBorder="1" applyAlignment="1">
      <alignment vertical="center" wrapText="1"/>
    </xf>
    <xf numFmtId="0" fontId="39" fillId="2" borderId="75" xfId="0" applyFont="1" applyFill="1" applyBorder="1" applyAlignment="1">
      <alignment vertical="center" wrapText="1"/>
    </xf>
    <xf numFmtId="0" fontId="39" fillId="2" borderId="76" xfId="0" applyFont="1" applyFill="1" applyBorder="1" applyAlignment="1">
      <alignment vertical="center" wrapText="1"/>
    </xf>
    <xf numFmtId="0" fontId="39" fillId="2" borderId="9" xfId="0" applyFont="1" applyFill="1" applyBorder="1" applyAlignment="1">
      <alignment vertical="center" wrapText="1"/>
    </xf>
    <xf numFmtId="0" fontId="39" fillId="2" borderId="37" xfId="0" applyFont="1" applyFill="1" applyBorder="1" applyAlignment="1">
      <alignment vertical="center" wrapText="1"/>
    </xf>
    <xf numFmtId="0" fontId="1" fillId="2" borderId="75"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76" xfId="0" applyFont="1" applyFill="1" applyBorder="1" applyAlignment="1">
      <alignment horizontal="left" vertical="center" wrapText="1"/>
    </xf>
    <xf numFmtId="0" fontId="1" fillId="2" borderId="76" xfId="0" applyFont="1" applyFill="1" applyBorder="1" applyAlignment="1">
      <alignment horizontal="left" vertical="center" wrapText="1"/>
    </xf>
    <xf numFmtId="0" fontId="24" fillId="8" borderId="0" xfId="0" applyFont="1" applyFill="1" applyAlignment="1">
      <alignment horizontal="center"/>
    </xf>
    <xf numFmtId="0" fontId="25" fillId="23" borderId="99" xfId="0" applyFont="1" applyFill="1" applyBorder="1" applyAlignment="1">
      <alignment horizontal="center"/>
    </xf>
    <xf numFmtId="0" fontId="41" fillId="2" borderId="1"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6" xfId="0" applyFont="1" applyFill="1" applyBorder="1" applyAlignment="1">
      <alignment vertical="center" wrapText="1"/>
    </xf>
    <xf numFmtId="0" fontId="1" fillId="2" borderId="76" xfId="0" applyFont="1" applyFill="1" applyBorder="1" applyAlignment="1">
      <alignment vertical="center" wrapText="1"/>
    </xf>
    <xf numFmtId="0" fontId="11" fillId="0" borderId="0" xfId="4" applyFont="1" applyBorder="1" applyAlignment="1">
      <alignment horizontal="center" vertical="center" wrapText="1"/>
    </xf>
    <xf numFmtId="1" fontId="12" fillId="5" borderId="14" xfId="3" applyNumberFormat="1" applyFont="1" applyFill="1" applyBorder="1" applyAlignment="1">
      <alignment horizontal="center" vertical="center" wrapText="1"/>
    </xf>
    <xf numFmtId="1" fontId="12" fillId="5" borderId="3" xfId="3" applyNumberFormat="1" applyFont="1" applyFill="1" applyBorder="1" applyAlignment="1">
      <alignment horizontal="center" vertical="center" wrapText="1"/>
    </xf>
    <xf numFmtId="1" fontId="12" fillId="5" borderId="25" xfId="3" applyNumberFormat="1" applyFont="1" applyFill="1" applyBorder="1" applyAlignment="1">
      <alignment horizontal="center" vertical="center" wrapText="1"/>
    </xf>
    <xf numFmtId="1" fontId="12" fillId="0" borderId="21" xfId="3" applyNumberFormat="1" applyFont="1" applyFill="1" applyBorder="1" applyAlignment="1">
      <alignment horizontal="center" vertical="center"/>
    </xf>
    <xf numFmtId="1" fontId="12" fillId="0" borderId="16" xfId="3" applyNumberFormat="1" applyFont="1" applyFill="1" applyBorder="1" applyAlignment="1">
      <alignment horizontal="center" vertical="center"/>
    </xf>
    <xf numFmtId="1" fontId="12" fillId="0" borderId="20" xfId="3" applyNumberFormat="1" applyFont="1" applyFill="1" applyBorder="1" applyAlignment="1">
      <alignment horizontal="center" vertical="center"/>
    </xf>
    <xf numFmtId="166" fontId="12" fillId="6" borderId="6" xfId="3" applyNumberFormat="1" applyFont="1" applyFill="1" applyBorder="1" applyAlignment="1" applyProtection="1">
      <alignment horizontal="center" vertical="center" wrapText="1"/>
      <protection locked="0"/>
    </xf>
    <xf numFmtId="166" fontId="12" fillId="6" borderId="4" xfId="3" applyNumberFormat="1" applyFont="1" applyFill="1" applyBorder="1" applyAlignment="1" applyProtection="1">
      <alignment horizontal="center" vertical="center" wrapText="1"/>
      <protection locked="0"/>
    </xf>
    <xf numFmtId="166" fontId="12" fillId="6" borderId="2" xfId="3" applyNumberFormat="1" applyFont="1" applyFill="1" applyBorder="1" applyAlignment="1" applyProtection="1">
      <alignment horizontal="center" vertical="center" wrapText="1"/>
      <protection locked="0"/>
    </xf>
    <xf numFmtId="166" fontId="12" fillId="0" borderId="6" xfId="3" applyNumberFormat="1" applyFont="1" applyFill="1" applyBorder="1" applyAlignment="1" applyProtection="1">
      <alignment horizontal="center" vertical="center" wrapText="1"/>
      <protection locked="0"/>
    </xf>
    <xf numFmtId="166" fontId="12" fillId="0" borderId="4" xfId="3" applyNumberFormat="1" applyFont="1" applyFill="1" applyBorder="1" applyAlignment="1" applyProtection="1">
      <alignment horizontal="center" vertical="center" wrapText="1"/>
      <protection locked="0"/>
    </xf>
    <xf numFmtId="166" fontId="12" fillId="0" borderId="2" xfId="3" applyNumberFormat="1" applyFont="1" applyFill="1" applyBorder="1" applyAlignment="1" applyProtection="1">
      <alignment horizontal="center" vertical="center" wrapText="1"/>
      <protection locked="0"/>
    </xf>
    <xf numFmtId="1" fontId="12" fillId="6" borderId="21" xfId="3" applyNumberFormat="1" applyFont="1" applyFill="1" applyBorder="1" applyAlignment="1">
      <alignment horizontal="center" vertical="center"/>
    </xf>
    <xf numFmtId="1" fontId="12" fillId="6" borderId="16" xfId="3" applyNumberFormat="1" applyFont="1" applyFill="1" applyBorder="1" applyAlignment="1">
      <alignment horizontal="center" vertical="center"/>
    </xf>
    <xf numFmtId="1" fontId="12" fillId="6" borderId="20" xfId="3" applyNumberFormat="1" applyFont="1" applyFill="1" applyBorder="1" applyAlignment="1">
      <alignment horizontal="center" vertical="center"/>
    </xf>
    <xf numFmtId="166" fontId="12" fillId="6" borderId="5" xfId="3" applyNumberFormat="1" applyFont="1" applyFill="1" applyBorder="1" applyAlignment="1" applyProtection="1">
      <alignment horizontal="center" vertical="center" wrapText="1"/>
      <protection locked="0"/>
    </xf>
    <xf numFmtId="167" fontId="12" fillId="0" borderId="21" xfId="2" applyNumberFormat="1" applyFont="1" applyFill="1" applyBorder="1" applyAlignment="1">
      <alignment horizontal="center" vertical="center"/>
    </xf>
    <xf numFmtId="167" fontId="12" fillId="0" borderId="16" xfId="2" applyNumberFormat="1" applyFont="1" applyFill="1" applyBorder="1" applyAlignment="1">
      <alignment horizontal="center" vertical="center"/>
    </xf>
    <xf numFmtId="167" fontId="12" fillId="0" borderId="30" xfId="2" applyNumberFormat="1" applyFont="1" applyFill="1" applyBorder="1" applyAlignment="1">
      <alignment horizontal="center" vertical="center"/>
    </xf>
    <xf numFmtId="166" fontId="12" fillId="0" borderId="6" xfId="3" applyNumberFormat="1" applyFont="1" applyFill="1" applyBorder="1" applyAlignment="1">
      <alignment horizontal="center" vertical="center"/>
    </xf>
    <xf numFmtId="166" fontId="12" fillId="0" borderId="4" xfId="3" applyNumberFormat="1" applyFont="1" applyFill="1" applyBorder="1" applyAlignment="1">
      <alignment horizontal="center" vertical="center"/>
    </xf>
    <xf numFmtId="166" fontId="12" fillId="0" borderId="2" xfId="3" applyNumberFormat="1" applyFont="1" applyFill="1" applyBorder="1" applyAlignment="1">
      <alignment horizontal="center" vertical="center"/>
    </xf>
    <xf numFmtId="166" fontId="12" fillId="0" borderId="6" xfId="3" applyNumberFormat="1" applyFont="1" applyFill="1" applyBorder="1" applyAlignment="1">
      <alignment horizontal="center" vertical="center" wrapText="1"/>
    </xf>
    <xf numFmtId="166" fontId="12" fillId="0" borderId="4" xfId="3" applyNumberFormat="1" applyFont="1" applyFill="1" applyBorder="1" applyAlignment="1">
      <alignment horizontal="center" vertical="center" wrapText="1"/>
    </xf>
    <xf numFmtId="166" fontId="12" fillId="0" borderId="2" xfId="3" applyNumberFormat="1" applyFont="1" applyFill="1" applyBorder="1" applyAlignment="1">
      <alignment horizontal="center" vertical="center" wrapText="1"/>
    </xf>
    <xf numFmtId="0" fontId="21" fillId="0" borderId="75"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76" xfId="0" applyFont="1" applyBorder="1" applyAlignment="1">
      <alignment horizontal="center" vertical="center" wrapText="1"/>
    </xf>
    <xf numFmtId="0" fontId="39" fillId="2" borderId="10"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32" xfId="0" applyFont="1" applyBorder="1" applyAlignment="1">
      <alignment horizontal="center" vertical="center" wrapText="1"/>
    </xf>
    <xf numFmtId="0" fontId="39" fillId="2" borderId="10" xfId="0" applyFont="1" applyFill="1" applyBorder="1" applyAlignment="1">
      <alignment horizontal="left" vertical="center" wrapText="1"/>
    </xf>
    <xf numFmtId="0" fontId="39" fillId="2" borderId="32" xfId="0" applyFont="1" applyFill="1" applyBorder="1" applyAlignment="1">
      <alignment horizontal="left" vertical="center" wrapText="1"/>
    </xf>
    <xf numFmtId="166" fontId="21" fillId="0" borderId="75" xfId="0" applyNumberFormat="1" applyFont="1" applyBorder="1" applyAlignment="1">
      <alignment horizontal="center" vertical="center" wrapText="1"/>
    </xf>
    <xf numFmtId="166" fontId="21" fillId="0" borderId="76" xfId="0" applyNumberFormat="1" applyFont="1" applyBorder="1" applyAlignment="1">
      <alignment horizontal="center" vertical="center" wrapText="1"/>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39" fillId="0" borderId="6"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2" xfId="0" applyFont="1" applyBorder="1" applyAlignment="1">
      <alignment horizontal="center" vertical="center" wrapText="1"/>
    </xf>
    <xf numFmtId="168" fontId="1" fillId="0" borderId="6" xfId="1" applyNumberFormat="1" applyBorder="1" applyAlignment="1" applyProtection="1">
      <alignment horizontal="center" vertical="center" wrapText="1"/>
      <protection locked="0"/>
    </xf>
    <xf numFmtId="168" fontId="1" fillId="0" borderId="4" xfId="1" applyNumberFormat="1" applyBorder="1" applyAlignment="1" applyProtection="1">
      <alignment horizontal="center" vertical="center" wrapText="1"/>
      <protection locked="0"/>
    </xf>
    <xf numFmtId="168" fontId="1" fillId="0" borderId="2" xfId="1" applyNumberFormat="1" applyBorder="1" applyAlignment="1" applyProtection="1">
      <alignment horizontal="center" vertical="center" wrapText="1"/>
      <protection locked="0"/>
    </xf>
    <xf numFmtId="2" fontId="21" fillId="0" borderId="75" xfId="0" applyNumberFormat="1" applyFont="1" applyBorder="1" applyAlignment="1">
      <alignment horizontal="center" vertical="center" wrapText="1"/>
    </xf>
    <xf numFmtId="2" fontId="21" fillId="0" borderId="37" xfId="0" applyNumberFormat="1" applyFont="1" applyBorder="1" applyAlignment="1">
      <alignment horizontal="center" vertical="center" wrapText="1"/>
    </xf>
    <xf numFmtId="2" fontId="21" fillId="0" borderId="76" xfId="0" applyNumberFormat="1" applyFont="1" applyBorder="1" applyAlignment="1">
      <alignment horizontal="center" vertical="center" wrapText="1"/>
    </xf>
    <xf numFmtId="166" fontId="21" fillId="0" borderId="37" xfId="0" applyNumberFormat="1" applyFont="1" applyBorder="1" applyAlignment="1">
      <alignment horizontal="center" vertical="center" wrapText="1"/>
    </xf>
    <xf numFmtId="0" fontId="21" fillId="2" borderId="37"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2" xfId="0" applyFont="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1" fillId="0" borderId="6" xfId="0" applyFont="1" applyBorder="1" applyAlignment="1">
      <alignment horizontal="left" vertical="center" wrapText="1"/>
    </xf>
    <xf numFmtId="0" fontId="41" fillId="0" borderId="4" xfId="0" applyFont="1" applyBorder="1" applyAlignment="1">
      <alignment horizontal="left" vertical="center" wrapText="1"/>
    </xf>
    <xf numFmtId="0" fontId="41" fillId="0" borderId="2" xfId="0" applyFont="1" applyBorder="1" applyAlignment="1">
      <alignment horizontal="left" vertical="center" wrapText="1"/>
    </xf>
    <xf numFmtId="0" fontId="1" fillId="2" borderId="10"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7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1" fillId="2" borderId="75"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76" xfId="0" applyFont="1" applyFill="1" applyBorder="1" applyAlignment="1">
      <alignment horizontal="left" vertical="center" wrapText="1"/>
    </xf>
    <xf numFmtId="0" fontId="41" fillId="18" borderId="22" xfId="0" applyFont="1" applyFill="1" applyBorder="1" applyAlignment="1">
      <alignment horizontal="center" vertical="center" wrapText="1"/>
    </xf>
    <xf numFmtId="0" fontId="41" fillId="18" borderId="46" xfId="0" applyFont="1" applyFill="1" applyBorder="1" applyAlignment="1">
      <alignment horizontal="center" vertical="center" wrapText="1"/>
    </xf>
    <xf numFmtId="0" fontId="41" fillId="18" borderId="31" xfId="0" applyFont="1" applyFill="1" applyBorder="1" applyAlignment="1">
      <alignment horizontal="center" vertical="center" wrapText="1"/>
    </xf>
    <xf numFmtId="0" fontId="41" fillId="18" borderId="0" xfId="0" applyFont="1" applyFill="1" applyBorder="1" applyAlignment="1">
      <alignment horizontal="center" vertical="center" wrapText="1"/>
    </xf>
    <xf numFmtId="0" fontId="41" fillId="18" borderId="38" xfId="0" applyFont="1" applyFill="1" applyBorder="1" applyAlignment="1">
      <alignment horizontal="center" vertical="center" wrapText="1"/>
    </xf>
    <xf numFmtId="0" fontId="41" fillId="18" borderId="69" xfId="0" applyFont="1" applyFill="1" applyBorder="1" applyAlignment="1">
      <alignment horizontal="center" vertical="center" wrapText="1"/>
    </xf>
    <xf numFmtId="0" fontId="1" fillId="0" borderId="37" xfId="0" applyFont="1" applyBorder="1" applyAlignment="1">
      <alignment horizontal="left" vertical="center" wrapText="1"/>
    </xf>
    <xf numFmtId="0" fontId="1" fillId="0" borderId="76" xfId="0" applyFont="1" applyBorder="1" applyAlignment="1">
      <alignment horizontal="left" vertical="center" wrapText="1"/>
    </xf>
    <xf numFmtId="0" fontId="39" fillId="2" borderId="75" xfId="0" applyFont="1" applyFill="1" applyBorder="1" applyAlignment="1">
      <alignment horizontal="left" vertical="center" wrapText="1"/>
    </xf>
    <xf numFmtId="0" fontId="39" fillId="2" borderId="37" xfId="0" applyFont="1" applyFill="1" applyBorder="1" applyAlignment="1">
      <alignment horizontal="left" vertical="center" wrapText="1"/>
    </xf>
    <xf numFmtId="0" fontId="39" fillId="2" borderId="76" xfId="0" applyFont="1" applyFill="1" applyBorder="1" applyAlignment="1">
      <alignment horizontal="left"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39" fillId="2" borderId="75"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9" fillId="2" borderId="76" xfId="0" applyFont="1" applyFill="1" applyBorder="1" applyAlignment="1">
      <alignment horizontal="center" vertical="center" wrapText="1"/>
    </xf>
    <xf numFmtId="0" fontId="39" fillId="0" borderId="75"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76" xfId="0" applyFont="1" applyBorder="1" applyAlignment="1">
      <alignment horizontal="center" vertical="center" wrapText="1"/>
    </xf>
    <xf numFmtId="0" fontId="1" fillId="0" borderId="37"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6" fillId="2" borderId="0" xfId="0" applyFont="1" applyFill="1" applyAlignment="1">
      <alignment horizontal="center"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20" fillId="3" borderId="12"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79"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66"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 fillId="0" borderId="39" xfId="0" applyFont="1" applyBorder="1" applyAlignment="1">
      <alignment horizontal="right" vertical="center" wrapText="1"/>
    </xf>
    <xf numFmtId="0" fontId="4" fillId="0" borderId="40" xfId="0" applyFont="1" applyBorder="1" applyAlignment="1">
      <alignment horizontal="right" vertical="center" wrapText="1"/>
    </xf>
    <xf numFmtId="0" fontId="4" fillId="0" borderId="41" xfId="0" applyFont="1" applyBorder="1" applyAlignment="1">
      <alignment horizontal="right" vertical="center" wrapText="1"/>
    </xf>
    <xf numFmtId="0" fontId="3" fillId="0" borderId="39" xfId="0" applyFont="1" applyBorder="1" applyAlignment="1">
      <alignment horizontal="right" vertical="center" wrapText="1"/>
    </xf>
    <xf numFmtId="0" fontId="3" fillId="0" borderId="40" xfId="0" applyFont="1" applyBorder="1" applyAlignment="1">
      <alignment horizontal="right" vertical="center" wrapText="1"/>
    </xf>
    <xf numFmtId="0" fontId="3" fillId="0" borderId="41" xfId="0" applyFont="1" applyBorder="1" applyAlignment="1">
      <alignment horizontal="right" vertical="center" wrapText="1"/>
    </xf>
    <xf numFmtId="0" fontId="7" fillId="3" borderId="42"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8" fillId="3" borderId="45" xfId="0" applyFont="1" applyFill="1" applyBorder="1" applyAlignment="1">
      <alignment horizontal="center" vertical="center" wrapText="1"/>
    </xf>
    <xf numFmtId="0" fontId="8" fillId="3" borderId="69" xfId="0" applyFont="1" applyFill="1" applyBorder="1" applyAlignment="1">
      <alignment horizontal="center" vertical="center" wrapText="1"/>
    </xf>
    <xf numFmtId="0" fontId="25" fillId="12" borderId="47" xfId="0" applyFont="1" applyFill="1" applyBorder="1" applyAlignment="1">
      <alignment horizontal="left" vertical="center" wrapText="1"/>
    </xf>
    <xf numFmtId="0" fontId="25" fillId="12" borderId="48" xfId="0" applyFont="1" applyFill="1" applyBorder="1" applyAlignment="1">
      <alignment horizontal="left" vertical="center" wrapText="1"/>
    </xf>
    <xf numFmtId="0" fontId="25" fillId="12" borderId="49" xfId="0" applyFont="1" applyFill="1" applyBorder="1" applyAlignment="1">
      <alignment horizontal="left" vertical="center" wrapText="1"/>
    </xf>
    <xf numFmtId="0" fontId="22" fillId="13" borderId="47" xfId="0" applyFont="1" applyFill="1" applyBorder="1" applyAlignment="1">
      <alignment horizontal="center" vertical="center" wrapText="1" readingOrder="1"/>
    </xf>
    <xf numFmtId="0" fontId="22" fillId="13" borderId="48" xfId="0" applyFont="1" applyFill="1" applyBorder="1" applyAlignment="1">
      <alignment horizontal="center" vertical="center" wrapText="1" readingOrder="1"/>
    </xf>
    <xf numFmtId="0" fontId="22" fillId="13" borderId="49" xfId="0" applyFont="1" applyFill="1" applyBorder="1" applyAlignment="1">
      <alignment horizontal="center" vertical="center" wrapText="1" readingOrder="1"/>
    </xf>
    <xf numFmtId="0" fontId="27" fillId="13" borderId="50" xfId="0" applyFont="1" applyFill="1" applyBorder="1" applyAlignment="1">
      <alignment horizontal="center" vertical="center" wrapText="1" readingOrder="1"/>
    </xf>
    <xf numFmtId="0" fontId="27" fillId="13" borderId="53" xfId="0" applyFont="1" applyFill="1" applyBorder="1" applyAlignment="1">
      <alignment horizontal="center" vertical="center" wrapText="1" readingOrder="1"/>
    </xf>
    <xf numFmtId="0" fontId="28" fillId="0" borderId="51" xfId="0" applyFont="1" applyBorder="1" applyAlignment="1">
      <alignment horizontal="center" vertical="center" wrapText="1" readingOrder="1"/>
    </xf>
    <xf numFmtId="0" fontId="28" fillId="0" borderId="54" xfId="0" applyFont="1" applyBorder="1" applyAlignment="1">
      <alignment horizontal="center" vertical="center" wrapText="1" readingOrder="1"/>
    </xf>
    <xf numFmtId="0" fontId="30" fillId="0" borderId="51" xfId="0" applyFont="1" applyBorder="1" applyAlignment="1">
      <alignment horizontal="center" vertical="center" wrapText="1" readingOrder="1"/>
    </xf>
    <xf numFmtId="0" fontId="29" fillId="0" borderId="54" xfId="0" applyFont="1" applyBorder="1" applyAlignment="1">
      <alignment horizontal="center" vertical="center" wrapText="1" readingOrder="1"/>
    </xf>
    <xf numFmtId="0" fontId="30" fillId="0" borderId="52" xfId="0" applyFont="1" applyBorder="1" applyAlignment="1">
      <alignment horizontal="center" vertical="center" wrapText="1" readingOrder="1"/>
    </xf>
    <xf numFmtId="0" fontId="30" fillId="0" borderId="55" xfId="0" applyFont="1" applyBorder="1" applyAlignment="1">
      <alignment horizontal="center" vertical="center" wrapText="1" readingOrder="1"/>
    </xf>
    <xf numFmtId="0" fontId="29" fillId="0" borderId="56" xfId="0" applyFont="1" applyBorder="1" applyAlignment="1">
      <alignment horizontal="center" vertical="center" wrapText="1" readingOrder="1"/>
    </xf>
    <xf numFmtId="0" fontId="25" fillId="9" borderId="47" xfId="0" applyFont="1" applyFill="1" applyBorder="1" applyAlignment="1">
      <alignment horizontal="left" vertical="center" wrapText="1"/>
    </xf>
    <xf numFmtId="0" fontId="25" fillId="9" borderId="48" xfId="0" applyFont="1" applyFill="1" applyBorder="1" applyAlignment="1">
      <alignment horizontal="left" vertical="center" wrapText="1"/>
    </xf>
    <xf numFmtId="0" fontId="25" fillId="9" borderId="49" xfId="0" applyFont="1" applyFill="1" applyBorder="1" applyAlignment="1">
      <alignment horizontal="left" vertical="center" wrapText="1"/>
    </xf>
    <xf numFmtId="0" fontId="27" fillId="11" borderId="50" xfId="0" applyFont="1" applyFill="1" applyBorder="1" applyAlignment="1">
      <alignment horizontal="center" vertical="center" wrapText="1" readingOrder="1"/>
    </xf>
    <xf numFmtId="0" fontId="27" fillId="11" borderId="53" xfId="0" applyFont="1" applyFill="1" applyBorder="1" applyAlignment="1">
      <alignment horizontal="center" vertical="center" wrapText="1" readingOrder="1"/>
    </xf>
    <xf numFmtId="0" fontId="28" fillId="0" borderId="56" xfId="0" applyFont="1" applyBorder="1" applyAlignment="1">
      <alignment horizontal="center" vertical="center" wrapText="1" readingOrder="1"/>
    </xf>
    <xf numFmtId="0" fontId="30" fillId="0" borderId="57" xfId="0" applyFont="1" applyBorder="1" applyAlignment="1">
      <alignment horizontal="center" vertical="center" wrapText="1" readingOrder="1"/>
    </xf>
    <xf numFmtId="0" fontId="27" fillId="11" borderId="58" xfId="0" applyFont="1" applyFill="1" applyBorder="1" applyAlignment="1">
      <alignment horizontal="center" vertical="center" wrapText="1" readingOrder="1"/>
    </xf>
    <xf numFmtId="0" fontId="28" fillId="0" borderId="59" xfId="0" applyFont="1" applyBorder="1" applyAlignment="1">
      <alignment horizontal="center" vertical="center" wrapText="1" readingOrder="1"/>
    </xf>
    <xf numFmtId="0" fontId="29" fillId="0" borderId="59" xfId="0" applyFont="1" applyBorder="1" applyAlignment="1">
      <alignment horizontal="center" vertical="center" wrapText="1" readingOrder="1"/>
    </xf>
    <xf numFmtId="0" fontId="30" fillId="0" borderId="60" xfId="0" applyFont="1" applyBorder="1" applyAlignment="1">
      <alignment horizontal="center" vertical="center" wrapText="1" readingOrder="1"/>
    </xf>
    <xf numFmtId="0" fontId="27" fillId="13" borderId="58" xfId="0" applyFont="1" applyFill="1" applyBorder="1" applyAlignment="1">
      <alignment horizontal="center" vertical="center" wrapText="1" readingOrder="1"/>
    </xf>
    <xf numFmtId="0" fontId="24" fillId="2" borderId="47" xfId="0" applyFont="1" applyFill="1" applyBorder="1" applyAlignment="1">
      <alignment horizontal="center"/>
    </xf>
    <xf numFmtId="0" fontId="24" fillId="2" borderId="49" xfId="0" applyFont="1" applyFill="1" applyBorder="1" applyAlignment="1">
      <alignment horizontal="center"/>
    </xf>
    <xf numFmtId="0" fontId="22" fillId="10" borderId="47" xfId="0" applyFont="1" applyFill="1" applyBorder="1" applyAlignment="1">
      <alignment horizontal="center" vertical="center" wrapText="1" readingOrder="1"/>
    </xf>
    <xf numFmtId="0" fontId="22" fillId="10" borderId="48" xfId="0" applyFont="1" applyFill="1" applyBorder="1" applyAlignment="1">
      <alignment horizontal="center" vertical="center" wrapText="1" readingOrder="1"/>
    </xf>
    <xf numFmtId="0" fontId="22" fillId="10" borderId="49" xfId="0" applyFont="1" applyFill="1" applyBorder="1" applyAlignment="1">
      <alignment horizontal="center" vertical="center" wrapText="1" readingOrder="1"/>
    </xf>
    <xf numFmtId="0" fontId="24" fillId="8" borderId="0" xfId="0" applyFont="1" applyFill="1" applyAlignment="1">
      <alignment horizontal="center"/>
    </xf>
    <xf numFmtId="0" fontId="31" fillId="0" borderId="65" xfId="0" applyFont="1" applyBorder="1" applyAlignment="1">
      <alignment horizontal="left" vertical="center" wrapText="1"/>
    </xf>
    <xf numFmtId="0" fontId="31" fillId="0" borderId="71" xfId="0" applyFont="1" applyBorder="1" applyAlignment="1">
      <alignment horizontal="left" vertical="center" wrapText="1"/>
    </xf>
    <xf numFmtId="0" fontId="31" fillId="0" borderId="34" xfId="0" applyFont="1" applyBorder="1" applyAlignment="1">
      <alignment horizontal="left" vertical="center" wrapText="1"/>
    </xf>
    <xf numFmtId="0" fontId="31" fillId="0" borderId="72" xfId="0" applyFont="1" applyBorder="1" applyAlignment="1">
      <alignment horizontal="left" vertical="center" wrapText="1"/>
    </xf>
    <xf numFmtId="0" fontId="31" fillId="0" borderId="73" xfId="0" applyFont="1" applyBorder="1" applyAlignment="1">
      <alignment horizontal="left" vertical="center" wrapText="1"/>
    </xf>
    <xf numFmtId="0" fontId="31" fillId="0" borderId="74" xfId="0" applyFont="1" applyBorder="1" applyAlignment="1">
      <alignment horizontal="left"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4" fillId="12" borderId="72" xfId="0" applyFont="1" applyFill="1" applyBorder="1" applyAlignment="1">
      <alignment horizontal="left" vertical="center" wrapText="1"/>
    </xf>
    <xf numFmtId="0" fontId="34" fillId="12" borderId="74" xfId="0" applyFont="1" applyFill="1" applyBorder="1" applyAlignment="1">
      <alignment horizontal="left" vertical="center" wrapText="1"/>
    </xf>
    <xf numFmtId="14" fontId="24" fillId="14" borderId="47" xfId="0" applyNumberFormat="1" applyFont="1" applyFill="1" applyBorder="1" applyAlignment="1">
      <alignment horizontal="center" vertical="center" wrapText="1"/>
    </xf>
    <xf numFmtId="0" fontId="24" fillId="14" borderId="48" xfId="0" applyFont="1" applyFill="1" applyBorder="1" applyAlignment="1">
      <alignment horizontal="center" vertical="center" wrapText="1"/>
    </xf>
    <xf numFmtId="0" fontId="24" fillId="14" borderId="49" xfId="0" applyFont="1" applyFill="1" applyBorder="1" applyAlignment="1">
      <alignment horizontal="center" vertical="center" wrapText="1"/>
    </xf>
    <xf numFmtId="0" fontId="33" fillId="15" borderId="10" xfId="0" applyFont="1" applyFill="1" applyBorder="1" applyAlignment="1">
      <alignment horizontal="center" vertical="center" wrapText="1"/>
    </xf>
    <xf numFmtId="0" fontId="33" fillId="15" borderId="32" xfId="0" applyFont="1" applyFill="1" applyBorder="1" applyAlignment="1">
      <alignment horizontal="center" vertical="center" wrapText="1"/>
    </xf>
    <xf numFmtId="0" fontId="33" fillId="15" borderId="22" xfId="0" applyFont="1" applyFill="1" applyBorder="1" applyAlignment="1">
      <alignment horizontal="center" vertical="center" wrapText="1"/>
    </xf>
    <xf numFmtId="0" fontId="33" fillId="15" borderId="46" xfId="0" applyFont="1" applyFill="1" applyBorder="1" applyAlignment="1">
      <alignment horizontal="center" vertical="center" wrapText="1"/>
    </xf>
    <xf numFmtId="0" fontId="33" fillId="15" borderId="23" xfId="0" applyFont="1" applyFill="1" applyBorder="1" applyAlignment="1">
      <alignment horizontal="center" vertical="center" wrapText="1"/>
    </xf>
    <xf numFmtId="0" fontId="33" fillId="15" borderId="47" xfId="0" applyFont="1" applyFill="1" applyBorder="1" applyAlignment="1">
      <alignment horizontal="center" vertical="center" wrapText="1"/>
    </xf>
    <xf numFmtId="0" fontId="33" fillId="15" borderId="49" xfId="0" applyFont="1" applyFill="1" applyBorder="1" applyAlignment="1">
      <alignment horizontal="center" vertical="center" wrapText="1"/>
    </xf>
    <xf numFmtId="0" fontId="34" fillId="15" borderId="38" xfId="0" applyFont="1" applyFill="1" applyBorder="1" applyAlignment="1">
      <alignment horizontal="center" vertical="center" wrapText="1"/>
    </xf>
    <xf numFmtId="0" fontId="34" fillId="15" borderId="69" xfId="0" applyFont="1" applyFill="1" applyBorder="1" applyAlignment="1">
      <alignment horizontal="center" vertical="center" wrapText="1"/>
    </xf>
    <xf numFmtId="0" fontId="34" fillId="15" borderId="24" xfId="0" applyFont="1" applyFill="1" applyBorder="1" applyAlignment="1">
      <alignment horizontal="center" vertical="center" wrapText="1"/>
    </xf>
    <xf numFmtId="0" fontId="31" fillId="0" borderId="63" xfId="0" applyFont="1" applyBorder="1" applyAlignment="1">
      <alignment horizontal="left" vertical="center" wrapText="1"/>
    </xf>
    <xf numFmtId="0" fontId="31" fillId="0" borderId="70" xfId="0" applyFont="1" applyBorder="1" applyAlignment="1">
      <alignment horizontal="left" vertical="center" wrapText="1"/>
    </xf>
    <xf numFmtId="0" fontId="31" fillId="0" borderId="64" xfId="0" applyFont="1" applyBorder="1" applyAlignment="1">
      <alignment horizontal="left" vertical="center" wrapText="1"/>
    </xf>
    <xf numFmtId="0" fontId="34" fillId="12" borderId="47" xfId="0" applyFont="1" applyFill="1" applyBorder="1" applyAlignment="1">
      <alignment horizontal="left" vertical="center" wrapText="1"/>
    </xf>
    <xf numFmtId="0" fontId="34" fillId="12" borderId="49" xfId="0" applyFont="1" applyFill="1" applyBorder="1" applyAlignment="1">
      <alignment horizontal="left" vertical="center" wrapText="1"/>
    </xf>
    <xf numFmtId="0" fontId="24" fillId="14" borderId="47" xfId="0" applyFont="1" applyFill="1" applyBorder="1" applyAlignment="1">
      <alignment horizontal="center" vertical="center" wrapText="1"/>
    </xf>
    <xf numFmtId="0" fontId="3" fillId="12" borderId="63" xfId="0" applyFont="1" applyFill="1" applyBorder="1" applyAlignment="1">
      <alignment horizontal="left" vertical="center" wrapText="1"/>
    </xf>
    <xf numFmtId="0" fontId="3" fillId="12" borderId="64" xfId="0" applyFont="1" applyFill="1" applyBorder="1" applyAlignment="1">
      <alignment horizontal="left" vertical="center" wrapText="1"/>
    </xf>
    <xf numFmtId="0" fontId="31" fillId="12" borderId="47" xfId="0" applyFont="1" applyFill="1" applyBorder="1" applyAlignment="1">
      <alignment horizontal="left" vertical="center" wrapText="1"/>
    </xf>
    <xf numFmtId="0" fontId="31" fillId="12" borderId="48" xfId="0" applyFont="1" applyFill="1" applyBorder="1" applyAlignment="1">
      <alignment horizontal="left" vertical="center" wrapText="1"/>
    </xf>
    <xf numFmtId="0" fontId="31" fillId="12" borderId="49" xfId="0" applyFont="1" applyFill="1" applyBorder="1" applyAlignment="1">
      <alignment horizontal="left" vertical="center" wrapText="1"/>
    </xf>
    <xf numFmtId="0" fontId="34" fillId="12" borderId="65" xfId="0" applyFont="1" applyFill="1" applyBorder="1" applyAlignment="1">
      <alignment horizontal="left" vertical="center" wrapText="1"/>
    </xf>
    <xf numFmtId="0" fontId="34" fillId="12" borderId="34" xfId="0" applyFont="1" applyFill="1" applyBorder="1" applyAlignment="1">
      <alignment horizontal="left" vertical="center" wrapText="1"/>
    </xf>
    <xf numFmtId="0" fontId="24" fillId="12" borderId="47" xfId="0" applyFont="1" applyFill="1" applyBorder="1" applyAlignment="1">
      <alignment horizontal="center" vertical="center" wrapText="1"/>
    </xf>
    <xf numFmtId="0" fontId="24" fillId="12" borderId="48" xfId="0" applyFont="1" applyFill="1" applyBorder="1" applyAlignment="1">
      <alignment horizontal="center" vertical="center" wrapText="1"/>
    </xf>
    <xf numFmtId="0" fontId="24" fillId="12" borderId="49" xfId="0" applyFont="1" applyFill="1" applyBorder="1" applyAlignment="1">
      <alignment horizontal="center" vertical="center" wrapText="1"/>
    </xf>
    <xf numFmtId="0" fontId="34" fillId="14" borderId="67" xfId="0" applyFont="1" applyFill="1" applyBorder="1" applyAlignment="1">
      <alignment horizontal="left" vertical="center" wrapText="1"/>
    </xf>
    <xf numFmtId="0" fontId="34" fillId="14" borderId="68" xfId="0" applyFont="1" applyFill="1" applyBorder="1" applyAlignment="1">
      <alignment horizontal="left" vertical="center" wrapText="1"/>
    </xf>
    <xf numFmtId="0" fontId="33" fillId="15" borderId="38" xfId="0" applyFont="1" applyFill="1" applyBorder="1" applyAlignment="1">
      <alignment horizontal="center" vertical="center" wrapText="1"/>
    </xf>
    <xf numFmtId="0" fontId="34" fillId="12" borderId="63" xfId="0" applyFont="1" applyFill="1" applyBorder="1" applyAlignment="1">
      <alignment horizontal="left" vertical="center" wrapText="1"/>
    </xf>
    <xf numFmtId="0" fontId="34" fillId="12" borderId="64" xfId="0" applyFont="1" applyFill="1" applyBorder="1" applyAlignment="1">
      <alignment horizontal="left" vertical="center" wrapText="1"/>
    </xf>
    <xf numFmtId="0" fontId="34" fillId="12" borderId="66" xfId="0" applyFont="1" applyFill="1" applyBorder="1" applyAlignment="1">
      <alignment horizontal="left" vertical="center" wrapText="1"/>
    </xf>
    <xf numFmtId="0" fontId="34" fillId="12" borderId="12" xfId="0" applyFont="1" applyFill="1" applyBorder="1" applyAlignment="1">
      <alignment horizontal="left" vertical="center" wrapText="1"/>
    </xf>
    <xf numFmtId="0" fontId="34" fillId="12" borderId="67" xfId="0" applyFont="1" applyFill="1" applyBorder="1" applyAlignment="1">
      <alignment horizontal="left" vertical="center" wrapText="1"/>
    </xf>
    <xf numFmtId="0" fontId="34" fillId="12" borderId="68" xfId="0" applyFont="1" applyFill="1" applyBorder="1" applyAlignment="1">
      <alignment horizontal="left" vertical="center" wrapText="1"/>
    </xf>
    <xf numFmtId="0" fontId="24" fillId="15" borderId="69"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34" fillId="14" borderId="65" xfId="0" applyFont="1" applyFill="1" applyBorder="1" applyAlignment="1">
      <alignment horizontal="left" vertical="center" wrapText="1"/>
    </xf>
    <xf numFmtId="0" fontId="34" fillId="14" borderId="34" xfId="0" applyFont="1" applyFill="1" applyBorder="1" applyAlignment="1">
      <alignment horizontal="left" vertical="center" wrapText="1"/>
    </xf>
    <xf numFmtId="0" fontId="34" fillId="14" borderId="66" xfId="0" applyFont="1" applyFill="1" applyBorder="1" applyAlignment="1">
      <alignment horizontal="left" vertical="center" wrapText="1"/>
    </xf>
    <xf numFmtId="0" fontId="34" fillId="14" borderId="12" xfId="0" applyFont="1" applyFill="1" applyBorder="1" applyAlignment="1">
      <alignment horizontal="left" vertical="center" wrapText="1"/>
    </xf>
    <xf numFmtId="0" fontId="34" fillId="14" borderId="63" xfId="0" applyFont="1" applyFill="1" applyBorder="1" applyAlignment="1">
      <alignment horizontal="left" vertical="center" wrapText="1"/>
    </xf>
    <xf numFmtId="0" fontId="34" fillId="14" borderId="64" xfId="0" applyFont="1" applyFill="1" applyBorder="1" applyAlignment="1">
      <alignment horizontal="left" vertical="center" wrapText="1"/>
    </xf>
    <xf numFmtId="0" fontId="3" fillId="14" borderId="63" xfId="0" applyFont="1" applyFill="1" applyBorder="1" applyAlignment="1">
      <alignment horizontal="left" vertical="center" wrapText="1"/>
    </xf>
    <xf numFmtId="0" fontId="3" fillId="14" borderId="64" xfId="0" applyFont="1" applyFill="1" applyBorder="1" applyAlignment="1">
      <alignment horizontal="left" vertical="center" wrapText="1"/>
    </xf>
    <xf numFmtId="0" fontId="31" fillId="14" borderId="47" xfId="0" applyFont="1" applyFill="1" applyBorder="1" applyAlignment="1">
      <alignment horizontal="left" vertical="center" wrapText="1"/>
    </xf>
    <xf numFmtId="0" fontId="31" fillId="14" borderId="48" xfId="0" applyFont="1" applyFill="1" applyBorder="1" applyAlignment="1">
      <alignment horizontal="left" vertical="center" wrapText="1"/>
    </xf>
    <xf numFmtId="0" fontId="31" fillId="14" borderId="49" xfId="0" applyFont="1" applyFill="1" applyBorder="1" applyAlignment="1">
      <alignment horizontal="left" vertical="center" wrapText="1"/>
    </xf>
    <xf numFmtId="0" fontId="0" fillId="8" borderId="0" xfId="0" applyFill="1" applyAlignment="1">
      <alignment horizontal="center"/>
    </xf>
    <xf numFmtId="0" fontId="0" fillId="8" borderId="103" xfId="0" applyFill="1" applyBorder="1" applyAlignment="1">
      <alignment horizontal="center"/>
    </xf>
    <xf numFmtId="0" fontId="26" fillId="0" borderId="47" xfId="0" applyFont="1" applyBorder="1" applyAlignment="1">
      <alignment horizontal="center" vertical="center" wrapText="1"/>
    </xf>
    <xf numFmtId="0" fontId="26" fillId="0" borderId="49"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49" xfId="0" applyFont="1" applyBorder="1" applyAlignment="1">
      <alignment horizontal="center" vertical="center" wrapText="1"/>
    </xf>
    <xf numFmtId="0" fontId="43" fillId="9" borderId="10" xfId="0" applyFont="1" applyFill="1" applyBorder="1" applyAlignment="1">
      <alignment horizontal="left" vertical="center" wrapText="1"/>
    </xf>
    <xf numFmtId="0" fontId="43" fillId="9" borderId="32" xfId="0" applyFont="1" applyFill="1" applyBorder="1" applyAlignment="1">
      <alignment horizontal="left" vertical="center" wrapText="1"/>
    </xf>
    <xf numFmtId="0" fontId="25" fillId="9" borderId="10" xfId="0" applyFont="1" applyFill="1" applyBorder="1" applyAlignment="1">
      <alignment horizontal="left" vertical="center" wrapText="1"/>
    </xf>
    <xf numFmtId="0" fontId="25" fillId="9" borderId="32" xfId="0" applyFont="1" applyFill="1" applyBorder="1" applyAlignment="1">
      <alignment horizontal="left" vertical="center" wrapText="1"/>
    </xf>
    <xf numFmtId="0" fontId="25" fillId="16" borderId="10" xfId="0" applyFont="1" applyFill="1" applyBorder="1" applyAlignment="1">
      <alignment horizontal="left" vertical="center" wrapText="1"/>
    </xf>
    <xf numFmtId="0" fontId="25" fillId="16" borderId="32" xfId="0" applyFont="1" applyFill="1" applyBorder="1" applyAlignment="1">
      <alignment horizontal="left" vertical="center" wrapText="1"/>
    </xf>
    <xf numFmtId="0" fontId="25" fillId="9" borderId="11" xfId="0" applyFont="1" applyFill="1" applyBorder="1" applyAlignment="1">
      <alignment horizontal="left" vertical="center" wrapText="1"/>
    </xf>
    <xf numFmtId="0" fontId="25" fillId="16" borderId="11" xfId="0" applyFont="1" applyFill="1" applyBorder="1" applyAlignment="1">
      <alignment horizontal="left" vertical="center" wrapText="1"/>
    </xf>
    <xf numFmtId="0" fontId="26" fillId="16" borderId="22" xfId="0" applyFont="1" applyFill="1" applyBorder="1" applyAlignment="1">
      <alignment horizontal="left" vertical="center" wrapText="1"/>
    </xf>
    <xf numFmtId="0" fontId="26" fillId="16" borderId="38" xfId="0" applyFont="1" applyFill="1" applyBorder="1" applyAlignment="1">
      <alignment horizontal="left" vertical="center" wrapText="1"/>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47"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25" fillId="0" borderId="47" xfId="0" applyFont="1" applyBorder="1" applyAlignment="1">
      <alignment horizontal="left" vertical="center"/>
    </xf>
    <xf numFmtId="0" fontId="25" fillId="0" borderId="49" xfId="0" applyFont="1" applyBorder="1" applyAlignment="1">
      <alignment horizontal="left" vertical="center"/>
    </xf>
    <xf numFmtId="0" fontId="8" fillId="13" borderId="47" xfId="0" applyFont="1" applyFill="1" applyBorder="1" applyAlignment="1">
      <alignment horizontal="center" vertical="center"/>
    </xf>
    <xf numFmtId="0" fontId="8" fillId="13" borderId="48" xfId="0" applyFont="1" applyFill="1" applyBorder="1" applyAlignment="1">
      <alignment horizontal="center" vertical="center"/>
    </xf>
    <xf numFmtId="0" fontId="8" fillId="13" borderId="49" xfId="0" applyFont="1" applyFill="1" applyBorder="1" applyAlignment="1">
      <alignment horizontal="center" vertical="center"/>
    </xf>
    <xf numFmtId="0" fontId="25" fillId="17" borderId="47" xfId="0" applyFont="1" applyFill="1" applyBorder="1" applyAlignment="1">
      <alignment horizontal="center" vertical="center" wrapText="1"/>
    </xf>
    <xf numFmtId="0" fontId="25" fillId="17" borderId="49" xfId="0" applyFont="1" applyFill="1" applyBorder="1" applyAlignment="1">
      <alignment horizontal="center" vertical="center" wrapText="1"/>
    </xf>
    <xf numFmtId="0" fontId="25" fillId="21" borderId="47" xfId="0" applyFont="1" applyFill="1" applyBorder="1" applyAlignment="1">
      <alignment horizontal="center" vertical="center" wrapText="1"/>
    </xf>
    <xf numFmtId="0" fontId="25" fillId="21" borderId="49" xfId="0" applyFont="1" applyFill="1" applyBorder="1" applyAlignment="1">
      <alignment horizontal="center" vertical="center" wrapText="1"/>
    </xf>
    <xf numFmtId="0" fontId="25" fillId="20" borderId="47" xfId="0" applyFont="1" applyFill="1" applyBorder="1" applyAlignment="1">
      <alignment horizontal="center" vertical="center" wrapText="1"/>
    </xf>
    <xf numFmtId="0" fontId="25" fillId="20" borderId="49" xfId="0" applyFont="1" applyFill="1" applyBorder="1" applyAlignment="1">
      <alignment horizontal="center" vertical="center" wrapText="1"/>
    </xf>
    <xf numFmtId="0" fontId="26" fillId="12" borderId="47" xfId="0" applyFont="1" applyFill="1" applyBorder="1" applyAlignment="1">
      <alignment horizontal="left" vertical="center" wrapText="1"/>
    </xf>
    <xf numFmtId="0" fontId="26" fillId="12" borderId="48" xfId="0" applyFont="1" applyFill="1" applyBorder="1" applyAlignment="1">
      <alignment horizontal="left" vertical="center" wrapText="1"/>
    </xf>
    <xf numFmtId="0" fontId="26" fillId="12" borderId="49"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26" fillId="9" borderId="48" xfId="0" applyFont="1" applyFill="1" applyBorder="1" applyAlignment="1">
      <alignment horizontal="left" vertical="center" wrapText="1"/>
    </xf>
    <xf numFmtId="0" fontId="26" fillId="9" borderId="49" xfId="0" applyFont="1" applyFill="1" applyBorder="1" applyAlignment="1">
      <alignment horizontal="left" vertical="center" wrapText="1"/>
    </xf>
    <xf numFmtId="22" fontId="26" fillId="9" borderId="47" xfId="0" applyNumberFormat="1" applyFont="1" applyFill="1" applyBorder="1" applyAlignment="1">
      <alignment horizontal="left" vertical="center" wrapText="1"/>
    </xf>
    <xf numFmtId="0" fontId="26" fillId="9" borderId="48" xfId="0" applyNumberFormat="1" applyFont="1" applyFill="1" applyBorder="1" applyAlignment="1">
      <alignment horizontal="left" vertical="center" wrapText="1"/>
    </xf>
    <xf numFmtId="0" fontId="26" fillId="9" borderId="49" xfId="0" applyNumberFormat="1"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9" borderId="31" xfId="0" applyFont="1" applyFill="1" applyBorder="1" applyAlignment="1">
      <alignment horizontal="left" vertical="center" wrapText="1"/>
    </xf>
    <xf numFmtId="0" fontId="26" fillId="9" borderId="38" xfId="0" applyFont="1" applyFill="1" applyBorder="1" applyAlignment="1">
      <alignment horizontal="left" vertical="center" wrapText="1"/>
    </xf>
    <xf numFmtId="0" fontId="26" fillId="16" borderId="31" xfId="0" applyFont="1" applyFill="1" applyBorder="1" applyAlignment="1">
      <alignment horizontal="left" vertical="center" wrapText="1"/>
    </xf>
    <xf numFmtId="0" fontId="16" fillId="9" borderId="10" xfId="0" applyFont="1" applyFill="1" applyBorder="1" applyAlignment="1">
      <alignment horizontal="left" vertical="center" wrapText="1"/>
    </xf>
    <xf numFmtId="0" fontId="16" fillId="9" borderId="11" xfId="0" applyFont="1" applyFill="1" applyBorder="1" applyAlignment="1">
      <alignment horizontal="left" vertical="center" wrapText="1"/>
    </xf>
    <xf numFmtId="0" fontId="16" fillId="9" borderId="32"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13" borderId="47" xfId="0" applyFont="1" applyFill="1" applyBorder="1" applyAlignment="1">
      <alignment horizontal="center" vertical="center" wrapText="1"/>
    </xf>
    <xf numFmtId="0" fontId="8" fillId="13" borderId="49" xfId="0" applyFont="1" applyFill="1" applyBorder="1" applyAlignment="1">
      <alignment horizontal="center" vertical="center" wrapText="1"/>
    </xf>
    <xf numFmtId="0" fontId="25" fillId="16" borderId="47" xfId="0" applyFont="1" applyFill="1" applyBorder="1" applyAlignment="1">
      <alignment horizontal="left" vertical="center" wrapText="1"/>
    </xf>
    <xf numFmtId="0" fontId="25" fillId="16" borderId="48" xfId="0" applyFont="1" applyFill="1" applyBorder="1" applyAlignment="1">
      <alignment horizontal="left" vertical="center" wrapText="1"/>
    </xf>
    <xf numFmtId="0" fontId="25" fillId="16" borderId="49" xfId="0" applyFont="1" applyFill="1" applyBorder="1" applyAlignment="1">
      <alignment horizontal="left" vertical="center" wrapText="1"/>
    </xf>
    <xf numFmtId="0" fontId="26" fillId="16" borderId="47" xfId="0" applyFont="1" applyFill="1" applyBorder="1" applyAlignment="1">
      <alignment horizontal="left" vertical="center" wrapText="1"/>
    </xf>
    <xf numFmtId="0" fontId="26" fillId="16" borderId="48" xfId="0" applyFont="1" applyFill="1" applyBorder="1" applyAlignment="1">
      <alignment horizontal="left" vertical="center" wrapText="1"/>
    </xf>
    <xf numFmtId="0" fontId="26" fillId="16" borderId="49" xfId="0" applyFont="1" applyFill="1" applyBorder="1" applyAlignment="1">
      <alignment horizontal="left" vertical="center" wrapText="1"/>
    </xf>
    <xf numFmtId="0" fontId="25" fillId="23" borderId="88" xfId="0" applyFont="1" applyFill="1" applyBorder="1" applyAlignment="1">
      <alignment horizontal="center"/>
    </xf>
    <xf numFmtId="0" fontId="25" fillId="23" borderId="101" xfId="0" applyFont="1" applyFill="1" applyBorder="1" applyAlignment="1">
      <alignment horizontal="center"/>
    </xf>
    <xf numFmtId="0" fontId="25" fillId="23" borderId="102" xfId="0" applyFont="1" applyFill="1" applyBorder="1" applyAlignment="1">
      <alignment horizontal="center"/>
    </xf>
    <xf numFmtId="0" fontId="25" fillId="23" borderId="98" xfId="0" applyFont="1" applyFill="1" applyBorder="1" applyAlignment="1">
      <alignment horizontal="center"/>
    </xf>
    <xf numFmtId="0" fontId="25" fillId="23" borderId="99" xfId="0" applyFont="1" applyFill="1" applyBorder="1" applyAlignment="1">
      <alignment horizontal="center"/>
    </xf>
    <xf numFmtId="0" fontId="25" fillId="23" borderId="100" xfId="0" applyFont="1" applyFill="1" applyBorder="1" applyAlignment="1">
      <alignment horizontal="center"/>
    </xf>
  </cellXfs>
  <cellStyles count="9">
    <cellStyle name="Millares 3" xfId="2" xr:uid="{00000000-0005-0000-0000-000000000000}"/>
    <cellStyle name="Moneda" xfId="6" builtinId="4"/>
    <cellStyle name="Moneda 2" xfId="8" xr:uid="{348EEFAB-9DDE-41E0-83C0-2953197DA1AC}"/>
    <cellStyle name="Normal" xfId="0" builtinId="0"/>
    <cellStyle name="Normal 2" xfId="1" xr:uid="{00000000-0005-0000-0000-000003000000}"/>
    <cellStyle name="Normal 2 2" xfId="3" xr:uid="{00000000-0005-0000-0000-000004000000}"/>
    <cellStyle name="Normal 6 2" xfId="5" xr:uid="{00000000-0005-0000-0000-000005000000}"/>
    <cellStyle name="Normal 9" xfId="4" xr:uid="{00000000-0005-0000-0000-000006000000}"/>
    <cellStyle name="Porcentaje" xfId="7" builtinId="5"/>
  </cellStyles>
  <dxfs count="800">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s>
  <tableStyles count="0" defaultTableStyle="TableStyleMedium9" defaultPivotStyle="PivotStyleLight16"/>
  <colors>
    <mruColors>
      <color rgb="FF66FF33"/>
      <color rgb="FFF5F8EE"/>
      <color rgb="FFFFFF9B"/>
      <color rgb="FFFFFF66"/>
      <color rgb="FFCC0000"/>
      <color rgb="FFF8FDBB"/>
      <color rgb="FFFFFF99"/>
      <color rgb="FF00FF00"/>
      <color rgb="FF99FF99"/>
      <color rgb="FFDEE3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TOTAL RIESGOS - 28</a:t>
            </a:r>
          </a:p>
        </c:rich>
      </c:tx>
      <c:layout>
        <c:manualLayout>
          <c:xMode val="edge"/>
          <c:yMode val="edge"/>
          <c:x val="0.3475067804024497"/>
          <c:y val="1.8518518518518517E-2"/>
        </c:manualLayout>
      </c:layout>
      <c:overlay val="0"/>
      <c:spPr>
        <a:solidFill>
          <a:srgbClr val="002060"/>
        </a:solid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5C-484E-B87A-1D0AD624B5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5C-484E-B87A-1D0AD624B5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5C-484E-B87A-1D0AD624B5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5C-484E-B87A-1D0AD624B5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B5C-484E-B87A-1D0AD624B56E}"/>
              </c:ext>
            </c:extLst>
          </c:dPt>
          <c:cat>
            <c:strRef>
              <c:f>Hoja1!$B$4:$B$8</c:f>
              <c:strCache>
                <c:ptCount val="5"/>
                <c:pt idx="0">
                  <c:v>FRAUDE INTERNO</c:v>
                </c:pt>
                <c:pt idx="1">
                  <c:v>FRAUDE EXTERNO</c:v>
                </c:pt>
                <c:pt idx="2">
                  <c:v>RELACIONES LABORALES</c:v>
                </c:pt>
                <c:pt idx="3">
                  <c:v>EJECUCIÓN Y ADMINISTRACIÓN DE PROCESOS</c:v>
                </c:pt>
                <c:pt idx="4">
                  <c:v>CLIENTES</c:v>
                </c:pt>
              </c:strCache>
            </c:strRef>
          </c:cat>
          <c:val>
            <c:numRef>
              <c:f>Hoja1!$C$4:$C$8</c:f>
              <c:numCache>
                <c:formatCode>General</c:formatCode>
                <c:ptCount val="5"/>
                <c:pt idx="0">
                  <c:v>10</c:v>
                </c:pt>
                <c:pt idx="1">
                  <c:v>6</c:v>
                </c:pt>
                <c:pt idx="2">
                  <c:v>6</c:v>
                </c:pt>
                <c:pt idx="3">
                  <c:v>5</c:v>
                </c:pt>
                <c:pt idx="4">
                  <c:v>1</c:v>
                </c:pt>
              </c:numCache>
            </c:numRef>
          </c:val>
          <c:extLst>
            <c:ext xmlns:c16="http://schemas.microsoft.com/office/drawing/2014/chart" uri="{C3380CC4-5D6E-409C-BE32-E72D297353CC}">
              <c16:uniqueId val="{0000000A-6B5C-484E-B87A-1D0AD624B56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RIESGOS DE CORRUPCIÓN</a:t>
            </a:r>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E4-4FA2-AFE6-C0B71230DD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E4-4FA2-AFE6-C0B71230DDF6}"/>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Hoja1!$B$30:$B$31</c:f>
              <c:strCache>
                <c:ptCount val="2"/>
                <c:pt idx="0">
                  <c:v>CORRUPCIÓN</c:v>
                </c:pt>
                <c:pt idx="1">
                  <c:v>OTROS</c:v>
                </c:pt>
              </c:strCache>
            </c:strRef>
          </c:cat>
          <c:val>
            <c:numRef>
              <c:f>Hoja1!$C$30:$C$31</c:f>
              <c:numCache>
                <c:formatCode>General</c:formatCode>
                <c:ptCount val="2"/>
                <c:pt idx="0">
                  <c:v>16</c:v>
                </c:pt>
                <c:pt idx="1">
                  <c:v>12</c:v>
                </c:pt>
              </c:numCache>
            </c:numRef>
          </c:val>
          <c:extLst>
            <c:ext xmlns:c16="http://schemas.microsoft.com/office/drawing/2014/chart" uri="{C3380CC4-5D6E-409C-BE32-E72D297353CC}">
              <c16:uniqueId val="{00000004-1AE4-4FA2-AFE6-C0B71230DDF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cid:image012.png@01D4A9C5.93D5A2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657225</xdr:colOff>
      <xdr:row>8</xdr:row>
      <xdr:rowOff>61912</xdr:rowOff>
    </xdr:from>
    <xdr:to>
      <xdr:col>11</xdr:col>
      <xdr:colOff>657225</xdr:colOff>
      <xdr:row>22</xdr:row>
      <xdr:rowOff>138112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657225</xdr:colOff>
      <xdr:row>25</xdr:row>
      <xdr:rowOff>133350</xdr:rowOff>
    </xdr:from>
    <xdr:to>
      <xdr:col>11</xdr:col>
      <xdr:colOff>657225</xdr:colOff>
      <xdr:row>40</xdr:row>
      <xdr:rowOff>38099</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xdr:row>
      <xdr:rowOff>106176</xdr:rowOff>
    </xdr:from>
    <xdr:to>
      <xdr:col>3</xdr:col>
      <xdr:colOff>77343</xdr:colOff>
      <xdr:row>3</xdr:row>
      <xdr:rowOff>642938</xdr:rowOff>
    </xdr:to>
    <xdr:pic>
      <xdr:nvPicPr>
        <xdr:cNvPr id="4" name="Imagen 1">
          <a:extLst>
            <a:ext uri="{FF2B5EF4-FFF2-40B4-BE49-F238E27FC236}">
              <a16:creationId xmlns:a16="http://schemas.microsoft.com/office/drawing/2014/main" id="{FD6F62AE-2060-4D63-8151-84611F33DB32}"/>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415739"/>
          <a:ext cx="2696718" cy="2060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1</xdr:row>
      <xdr:rowOff>106176</xdr:rowOff>
    </xdr:from>
    <xdr:to>
      <xdr:col>3</xdr:col>
      <xdr:colOff>77343</xdr:colOff>
      <xdr:row>3</xdr:row>
      <xdr:rowOff>642938</xdr:rowOff>
    </xdr:to>
    <xdr:pic>
      <xdr:nvPicPr>
        <xdr:cNvPr id="3" name="Imagen 1">
          <a:extLst>
            <a:ext uri="{FF2B5EF4-FFF2-40B4-BE49-F238E27FC236}">
              <a16:creationId xmlns:a16="http://schemas.microsoft.com/office/drawing/2014/main" id="{6262444B-1E82-412A-ACB5-DB43FC0D809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420501"/>
          <a:ext cx="2696718" cy="2070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6"/>
  <sheetViews>
    <sheetView topLeftCell="H1" workbookViewId="0">
      <selection activeCell="L10" sqref="L10"/>
    </sheetView>
  </sheetViews>
  <sheetFormatPr baseColWidth="10" defaultRowHeight="15" x14ac:dyDescent="0.25"/>
  <sheetData>
    <row r="2" spans="2:3" x14ac:dyDescent="0.25">
      <c r="B2" t="s">
        <v>12</v>
      </c>
    </row>
    <row r="4" spans="2:3" x14ac:dyDescent="0.25">
      <c r="B4" t="s">
        <v>13</v>
      </c>
      <c r="C4">
        <v>10</v>
      </c>
    </row>
    <row r="5" spans="2:3" x14ac:dyDescent="0.25">
      <c r="B5" t="s">
        <v>14</v>
      </c>
      <c r="C5">
        <v>6</v>
      </c>
    </row>
    <row r="6" spans="2:3" x14ac:dyDescent="0.25">
      <c r="B6" t="s">
        <v>15</v>
      </c>
      <c r="C6">
        <v>6</v>
      </c>
    </row>
    <row r="7" spans="2:3" x14ac:dyDescent="0.25">
      <c r="B7" t="s">
        <v>16</v>
      </c>
      <c r="C7">
        <v>5</v>
      </c>
    </row>
    <row r="8" spans="2:3" x14ac:dyDescent="0.25">
      <c r="B8" t="s">
        <v>17</v>
      </c>
      <c r="C8">
        <v>1</v>
      </c>
    </row>
    <row r="28" spans="2:3" x14ac:dyDescent="0.25">
      <c r="B28" t="s">
        <v>12</v>
      </c>
    </row>
    <row r="30" spans="2:3" x14ac:dyDescent="0.25">
      <c r="B30" t="s">
        <v>18</v>
      </c>
      <c r="C30">
        <v>16</v>
      </c>
    </row>
    <row r="31" spans="2:3" x14ac:dyDescent="0.25">
      <c r="B31" t="s">
        <v>19</v>
      </c>
      <c r="C31">
        <v>12</v>
      </c>
    </row>
    <row r="36" spans="15:15" x14ac:dyDescent="0.25">
      <c r="O36"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P665"/>
  <sheetViews>
    <sheetView topLeftCell="D51" workbookViewId="0">
      <selection activeCell="G41" sqref="A41:XFD41"/>
    </sheetView>
  </sheetViews>
  <sheetFormatPr baseColWidth="10" defaultRowHeight="15" x14ac:dyDescent="0.25"/>
  <cols>
    <col min="1" max="2" width="0" hidden="1" customWidth="1"/>
    <col min="3" max="3" width="8.42578125" customWidth="1"/>
    <col min="4" max="4" width="56.140625" customWidth="1"/>
    <col min="5" max="5" width="3.85546875" bestFit="1" customWidth="1"/>
    <col min="6" max="6" width="28.28515625" customWidth="1"/>
    <col min="7" max="7" width="6.7109375" bestFit="1" customWidth="1"/>
    <col min="8" max="8" width="63.85546875" customWidth="1"/>
    <col min="9" max="9" width="39.5703125" hidden="1" customWidth="1"/>
    <col min="10" max="10" width="83.85546875" hidden="1" customWidth="1"/>
    <col min="12" max="12" width="14.5703125" bestFit="1" customWidth="1"/>
    <col min="13" max="13" width="14.5703125" customWidth="1"/>
    <col min="14" max="14" width="18.42578125" customWidth="1"/>
    <col min="15" max="15" width="14.5703125" bestFit="1" customWidth="1"/>
  </cols>
  <sheetData>
    <row r="2" spans="3:10" ht="15" customHeight="1" thickBot="1" x14ac:dyDescent="0.3">
      <c r="C2" s="272" t="s">
        <v>38</v>
      </c>
      <c r="D2" s="272"/>
      <c r="E2" s="272"/>
      <c r="F2" s="272"/>
      <c r="G2" s="272"/>
      <c r="H2" s="272"/>
      <c r="I2" s="4"/>
    </row>
    <row r="3" spans="3:10" x14ac:dyDescent="0.25">
      <c r="C3" s="273" t="s">
        <v>39</v>
      </c>
      <c r="D3" s="274"/>
      <c r="E3" s="274" t="s">
        <v>40</v>
      </c>
      <c r="F3" s="274"/>
      <c r="G3" s="274" t="s">
        <v>41</v>
      </c>
      <c r="H3" s="275"/>
      <c r="I3" s="5"/>
    </row>
    <row r="4" spans="3:10" s="8" customFormat="1" x14ac:dyDescent="0.25">
      <c r="C4" s="276">
        <v>1</v>
      </c>
      <c r="D4" s="276" t="s">
        <v>8</v>
      </c>
      <c r="E4" s="279" t="s">
        <v>42</v>
      </c>
      <c r="F4" s="279" t="s">
        <v>43</v>
      </c>
      <c r="G4" s="6" t="s">
        <v>44</v>
      </c>
      <c r="H4" s="7" t="s">
        <v>45</v>
      </c>
      <c r="I4" s="8" t="s">
        <v>46</v>
      </c>
      <c r="J4" s="8" t="s">
        <v>47</v>
      </c>
    </row>
    <row r="5" spans="3:10" s="8" customFormat="1" x14ac:dyDescent="0.25">
      <c r="C5" s="277"/>
      <c r="D5" s="277"/>
      <c r="E5" s="280"/>
      <c r="F5" s="280"/>
      <c r="G5" s="9" t="s">
        <v>35</v>
      </c>
      <c r="H5" s="10" t="s">
        <v>48</v>
      </c>
      <c r="I5" s="8" t="s">
        <v>49</v>
      </c>
      <c r="J5" s="8" t="s">
        <v>50</v>
      </c>
    </row>
    <row r="6" spans="3:10" s="8" customFormat="1" x14ac:dyDescent="0.25">
      <c r="C6" s="277"/>
      <c r="D6" s="277"/>
      <c r="E6" s="281"/>
      <c r="F6" s="281"/>
      <c r="G6" s="9" t="s">
        <v>51</v>
      </c>
      <c r="H6" s="10" t="s">
        <v>52</v>
      </c>
      <c r="I6" s="8" t="s">
        <v>49</v>
      </c>
      <c r="J6" s="8" t="s">
        <v>53</v>
      </c>
    </row>
    <row r="7" spans="3:10" x14ac:dyDescent="0.25">
      <c r="C7" s="277"/>
      <c r="D7" s="277"/>
      <c r="E7" s="282">
        <v>1.2</v>
      </c>
      <c r="F7" s="282" t="s">
        <v>54</v>
      </c>
      <c r="G7" s="11" t="s">
        <v>55</v>
      </c>
      <c r="H7" s="12" t="s">
        <v>56</v>
      </c>
      <c r="I7" t="s">
        <v>57</v>
      </c>
      <c r="J7" t="s">
        <v>58</v>
      </c>
    </row>
    <row r="8" spans="3:10" x14ac:dyDescent="0.25">
      <c r="C8" s="277"/>
      <c r="D8" s="277"/>
      <c r="E8" s="283"/>
      <c r="F8" s="283"/>
      <c r="G8" s="13" t="s">
        <v>59</v>
      </c>
      <c r="H8" s="14" t="s">
        <v>60</v>
      </c>
      <c r="I8" t="s">
        <v>49</v>
      </c>
      <c r="J8" t="s">
        <v>61</v>
      </c>
    </row>
    <row r="9" spans="3:10" x14ac:dyDescent="0.25">
      <c r="C9" s="277"/>
      <c r="D9" s="277"/>
      <c r="E9" s="283"/>
      <c r="F9" s="283"/>
      <c r="G9" s="13" t="s">
        <v>62</v>
      </c>
      <c r="H9" s="14" t="s">
        <v>63</v>
      </c>
      <c r="I9" t="s">
        <v>49</v>
      </c>
      <c r="J9" t="s">
        <v>64</v>
      </c>
    </row>
    <row r="10" spans="3:10" x14ac:dyDescent="0.25">
      <c r="C10" s="277"/>
      <c r="D10" s="277"/>
      <c r="E10" s="283"/>
      <c r="F10" s="283"/>
      <c r="G10" s="13" t="s">
        <v>65</v>
      </c>
      <c r="H10" s="14" t="s">
        <v>66</v>
      </c>
      <c r="I10" t="s">
        <v>49</v>
      </c>
      <c r="J10" t="s">
        <v>67</v>
      </c>
    </row>
    <row r="11" spans="3:10" x14ac:dyDescent="0.25">
      <c r="C11" s="277"/>
      <c r="D11" s="277"/>
      <c r="E11" s="283"/>
      <c r="F11" s="283"/>
      <c r="G11" s="13" t="s">
        <v>68</v>
      </c>
      <c r="H11" s="14" t="s">
        <v>69</v>
      </c>
      <c r="I11" t="s">
        <v>49</v>
      </c>
      <c r="J11" t="s">
        <v>70</v>
      </c>
    </row>
    <row r="12" spans="3:10" x14ac:dyDescent="0.25">
      <c r="C12" s="277"/>
      <c r="D12" s="277"/>
      <c r="E12" s="283"/>
      <c r="F12" s="283"/>
      <c r="G12" s="13" t="s">
        <v>71</v>
      </c>
      <c r="H12" s="14" t="s">
        <v>72</v>
      </c>
      <c r="I12" t="s">
        <v>49</v>
      </c>
      <c r="J12" t="s">
        <v>73</v>
      </c>
    </row>
    <row r="13" spans="3:10" x14ac:dyDescent="0.25">
      <c r="C13" s="277"/>
      <c r="D13" s="277"/>
      <c r="E13" s="283"/>
      <c r="F13" s="283"/>
      <c r="G13" s="13" t="s">
        <v>74</v>
      </c>
      <c r="H13" s="14" t="s">
        <v>75</v>
      </c>
      <c r="I13" t="s">
        <v>49</v>
      </c>
      <c r="J13" t="s">
        <v>76</v>
      </c>
    </row>
    <row r="14" spans="3:10" x14ac:dyDescent="0.25">
      <c r="C14" s="277"/>
      <c r="D14" s="277"/>
      <c r="E14" s="283"/>
      <c r="F14" s="283"/>
      <c r="G14" s="13" t="s">
        <v>36</v>
      </c>
      <c r="H14" s="14" t="s">
        <v>77</v>
      </c>
      <c r="I14" t="s">
        <v>49</v>
      </c>
      <c r="J14" t="s">
        <v>78</v>
      </c>
    </row>
    <row r="15" spans="3:10" x14ac:dyDescent="0.25">
      <c r="C15" s="278"/>
      <c r="D15" s="278"/>
      <c r="E15" s="284"/>
      <c r="F15" s="284"/>
      <c r="G15" s="15" t="s">
        <v>79</v>
      </c>
      <c r="H15" s="16" t="s">
        <v>80</v>
      </c>
      <c r="I15" t="s">
        <v>49</v>
      </c>
      <c r="J15" t="s">
        <v>81</v>
      </c>
    </row>
    <row r="16" spans="3:10" s="8" customFormat="1" x14ac:dyDescent="0.25">
      <c r="C16" s="276">
        <v>2</v>
      </c>
      <c r="D16" s="276" t="s">
        <v>11</v>
      </c>
      <c r="E16" s="279" t="s">
        <v>82</v>
      </c>
      <c r="F16" s="279" t="s">
        <v>83</v>
      </c>
      <c r="G16" s="17" t="s">
        <v>84</v>
      </c>
      <c r="H16" s="18" t="s">
        <v>85</v>
      </c>
      <c r="I16" s="8" t="s">
        <v>86</v>
      </c>
      <c r="J16" s="8" t="s">
        <v>87</v>
      </c>
    </row>
    <row r="17" spans="3:10" s="8" customFormat="1" x14ac:dyDescent="0.25">
      <c r="C17" s="277"/>
      <c r="D17" s="277"/>
      <c r="E17" s="281"/>
      <c r="F17" s="281"/>
      <c r="G17" s="19" t="s">
        <v>34</v>
      </c>
      <c r="H17" s="20" t="s">
        <v>88</v>
      </c>
      <c r="I17" s="8" t="s">
        <v>49</v>
      </c>
      <c r="J17" s="8" t="s">
        <v>89</v>
      </c>
    </row>
    <row r="18" spans="3:10" x14ac:dyDescent="0.25">
      <c r="C18" s="277"/>
      <c r="D18" s="277"/>
      <c r="E18" s="282" t="s">
        <v>90</v>
      </c>
      <c r="F18" s="282" t="s">
        <v>54</v>
      </c>
      <c r="G18" s="13" t="s">
        <v>91</v>
      </c>
      <c r="H18" s="21" t="s">
        <v>92</v>
      </c>
      <c r="I18" t="s">
        <v>93</v>
      </c>
      <c r="J18" t="s">
        <v>94</v>
      </c>
    </row>
    <row r="19" spans="3:10" x14ac:dyDescent="0.25">
      <c r="C19" s="278"/>
      <c r="D19" s="278"/>
      <c r="E19" s="284"/>
      <c r="F19" s="284"/>
      <c r="G19" s="15" t="s">
        <v>95</v>
      </c>
      <c r="H19" s="22" t="s">
        <v>96</v>
      </c>
      <c r="I19" t="s">
        <v>49</v>
      </c>
      <c r="J19" t="s">
        <v>97</v>
      </c>
    </row>
    <row r="20" spans="3:10" s="8" customFormat="1" x14ac:dyDescent="0.25">
      <c r="C20" s="276">
        <v>3</v>
      </c>
      <c r="D20" s="276" t="s">
        <v>98</v>
      </c>
      <c r="E20" s="279" t="s">
        <v>99</v>
      </c>
      <c r="F20" s="279" t="s">
        <v>9</v>
      </c>
      <c r="G20" s="6" t="s">
        <v>100</v>
      </c>
      <c r="H20" s="7" t="s">
        <v>101</v>
      </c>
      <c r="I20" s="8" t="s">
        <v>102</v>
      </c>
      <c r="J20" s="8" t="s">
        <v>103</v>
      </c>
    </row>
    <row r="21" spans="3:10" s="8" customFormat="1" x14ac:dyDescent="0.25">
      <c r="C21" s="277"/>
      <c r="D21" s="277"/>
      <c r="E21" s="280"/>
      <c r="F21" s="280"/>
      <c r="G21" s="9" t="s">
        <v>104</v>
      </c>
      <c r="H21" s="23" t="s">
        <v>105</v>
      </c>
      <c r="I21" s="8" t="s">
        <v>49</v>
      </c>
      <c r="J21" s="8" t="s">
        <v>106</v>
      </c>
    </row>
    <row r="22" spans="3:10" s="8" customFormat="1" x14ac:dyDescent="0.25">
      <c r="C22" s="277"/>
      <c r="D22" s="277"/>
      <c r="E22" s="280"/>
      <c r="F22" s="280"/>
      <c r="G22" s="9" t="s">
        <v>107</v>
      </c>
      <c r="H22" s="23" t="s">
        <v>108</v>
      </c>
      <c r="I22" s="8" t="s">
        <v>49</v>
      </c>
      <c r="J22" s="8" t="s">
        <v>109</v>
      </c>
    </row>
    <row r="23" spans="3:10" s="8" customFormat="1" x14ac:dyDescent="0.25">
      <c r="C23" s="277"/>
      <c r="D23" s="277"/>
      <c r="E23" s="281"/>
      <c r="F23" s="281"/>
      <c r="G23" s="24" t="s">
        <v>110</v>
      </c>
      <c r="H23" s="25" t="s">
        <v>111</v>
      </c>
      <c r="I23" s="8" t="s">
        <v>49</v>
      </c>
      <c r="J23" s="8" t="s">
        <v>112</v>
      </c>
    </row>
    <row r="24" spans="3:10" x14ac:dyDescent="0.25">
      <c r="C24" s="277"/>
      <c r="D24" s="277"/>
      <c r="E24" s="282" t="s">
        <v>113</v>
      </c>
      <c r="F24" s="282" t="s">
        <v>114</v>
      </c>
      <c r="G24" s="26" t="s">
        <v>115</v>
      </c>
      <c r="H24" s="27" t="s">
        <v>116</v>
      </c>
      <c r="I24" t="s">
        <v>117</v>
      </c>
      <c r="J24" t="s">
        <v>118</v>
      </c>
    </row>
    <row r="25" spans="3:10" x14ac:dyDescent="0.25">
      <c r="C25" s="277"/>
      <c r="D25" s="277"/>
      <c r="E25" s="283"/>
      <c r="F25" s="283"/>
      <c r="G25" s="28" t="s">
        <v>119</v>
      </c>
      <c r="H25" s="21" t="s">
        <v>120</v>
      </c>
      <c r="I25" t="s">
        <v>49</v>
      </c>
      <c r="J25" t="s">
        <v>121</v>
      </c>
    </row>
    <row r="26" spans="3:10" x14ac:dyDescent="0.25">
      <c r="C26" s="277"/>
      <c r="D26" s="277"/>
      <c r="E26" s="284"/>
      <c r="F26" s="284"/>
      <c r="G26" s="29" t="s">
        <v>122</v>
      </c>
      <c r="H26" s="22" t="s">
        <v>123</v>
      </c>
      <c r="I26" t="s">
        <v>49</v>
      </c>
      <c r="J26" t="s">
        <v>124</v>
      </c>
    </row>
    <row r="27" spans="3:10" s="8" customFormat="1" x14ac:dyDescent="0.25">
      <c r="C27" s="277"/>
      <c r="D27" s="277"/>
      <c r="E27" s="30" t="s">
        <v>125</v>
      </c>
      <c r="F27" s="31" t="s">
        <v>126</v>
      </c>
      <c r="G27" s="32" t="s">
        <v>127</v>
      </c>
      <c r="H27" s="33" t="s">
        <v>128</v>
      </c>
      <c r="I27" s="8" t="s">
        <v>129</v>
      </c>
      <c r="J27" s="8" t="s">
        <v>130</v>
      </c>
    </row>
    <row r="28" spans="3:10" x14ac:dyDescent="0.25">
      <c r="C28" s="277"/>
      <c r="D28" s="277"/>
      <c r="E28" s="34" t="s">
        <v>131</v>
      </c>
      <c r="F28" s="35" t="s">
        <v>132</v>
      </c>
      <c r="G28" s="36" t="s">
        <v>133</v>
      </c>
      <c r="H28" s="37" t="s">
        <v>134</v>
      </c>
      <c r="I28" t="s">
        <v>135</v>
      </c>
      <c r="J28" t="s">
        <v>136</v>
      </c>
    </row>
    <row r="29" spans="3:10" x14ac:dyDescent="0.25">
      <c r="C29" s="277"/>
      <c r="D29" s="277"/>
      <c r="E29" s="38"/>
      <c r="F29" s="39"/>
      <c r="G29" s="40" t="s">
        <v>137</v>
      </c>
      <c r="H29" s="41" t="s">
        <v>138</v>
      </c>
      <c r="I29" t="s">
        <v>49</v>
      </c>
      <c r="J29" t="s">
        <v>139</v>
      </c>
    </row>
    <row r="30" spans="3:10" x14ac:dyDescent="0.25">
      <c r="C30" s="277"/>
      <c r="D30" s="277"/>
      <c r="E30" s="38"/>
      <c r="F30" s="39"/>
      <c r="G30" s="40" t="s">
        <v>140</v>
      </c>
      <c r="H30" s="41" t="s">
        <v>141</v>
      </c>
      <c r="I30" t="s">
        <v>49</v>
      </c>
      <c r="J30" t="s">
        <v>142</v>
      </c>
    </row>
    <row r="31" spans="3:10" x14ac:dyDescent="0.25">
      <c r="C31" s="277"/>
      <c r="D31" s="277"/>
      <c r="E31" s="38"/>
      <c r="F31" s="39"/>
      <c r="G31" s="40" t="s">
        <v>143</v>
      </c>
      <c r="H31" s="41" t="s">
        <v>144</v>
      </c>
      <c r="I31" t="s">
        <v>49</v>
      </c>
      <c r="J31" t="s">
        <v>145</v>
      </c>
    </row>
    <row r="32" spans="3:10" x14ac:dyDescent="0.25">
      <c r="C32" s="278"/>
      <c r="D32" s="278"/>
      <c r="E32" s="42"/>
      <c r="F32" s="43"/>
      <c r="G32" s="44" t="s">
        <v>146</v>
      </c>
      <c r="H32" s="45" t="s">
        <v>147</v>
      </c>
      <c r="I32" t="s">
        <v>49</v>
      </c>
      <c r="J32" t="s">
        <v>148</v>
      </c>
    </row>
    <row r="33" spans="3:10" s="8" customFormat="1" x14ac:dyDescent="0.25">
      <c r="C33" s="276">
        <v>4</v>
      </c>
      <c r="D33" s="276" t="s">
        <v>10</v>
      </c>
      <c r="E33" s="279" t="s">
        <v>149</v>
      </c>
      <c r="F33" s="279" t="s">
        <v>150</v>
      </c>
      <c r="G33" s="6" t="s">
        <v>151</v>
      </c>
      <c r="H33" s="7" t="s">
        <v>152</v>
      </c>
      <c r="I33" s="8" t="s">
        <v>153</v>
      </c>
      <c r="J33" s="8" t="s">
        <v>154</v>
      </c>
    </row>
    <row r="34" spans="3:10" s="8" customFormat="1" x14ac:dyDescent="0.25">
      <c r="C34" s="277"/>
      <c r="D34" s="277"/>
      <c r="E34" s="280"/>
      <c r="F34" s="280"/>
      <c r="G34" s="9" t="s">
        <v>155</v>
      </c>
      <c r="H34" s="23" t="s">
        <v>156</v>
      </c>
      <c r="I34" s="8" t="s">
        <v>49</v>
      </c>
      <c r="J34" s="8" t="s">
        <v>157</v>
      </c>
    </row>
    <row r="35" spans="3:10" s="8" customFormat="1" x14ac:dyDescent="0.25">
      <c r="C35" s="277"/>
      <c r="D35" s="277"/>
      <c r="E35" s="280"/>
      <c r="F35" s="280"/>
      <c r="G35" s="9" t="s">
        <v>158</v>
      </c>
      <c r="H35" s="23" t="s">
        <v>159</v>
      </c>
      <c r="I35" s="8" t="s">
        <v>49</v>
      </c>
      <c r="J35" s="8" t="s">
        <v>160</v>
      </c>
    </row>
    <row r="36" spans="3:10" s="8" customFormat="1" x14ac:dyDescent="0.25">
      <c r="C36" s="277"/>
      <c r="D36" s="277"/>
      <c r="E36" s="280"/>
      <c r="F36" s="280"/>
      <c r="G36" s="9" t="s">
        <v>161</v>
      </c>
      <c r="H36" s="23" t="s">
        <v>162</v>
      </c>
      <c r="I36" s="8" t="s">
        <v>49</v>
      </c>
      <c r="J36" s="8" t="s">
        <v>163</v>
      </c>
    </row>
    <row r="37" spans="3:10" s="8" customFormat="1" x14ac:dyDescent="0.25">
      <c r="C37" s="277"/>
      <c r="D37" s="277"/>
      <c r="E37" s="280"/>
      <c r="F37" s="280"/>
      <c r="G37" s="9" t="s">
        <v>164</v>
      </c>
      <c r="H37" s="23" t="s">
        <v>165</v>
      </c>
      <c r="I37" s="8" t="s">
        <v>49</v>
      </c>
      <c r="J37" s="8" t="s">
        <v>166</v>
      </c>
    </row>
    <row r="38" spans="3:10" s="8" customFormat="1" x14ac:dyDescent="0.25">
      <c r="C38" s="277"/>
      <c r="D38" s="277"/>
      <c r="E38" s="280"/>
      <c r="F38" s="280"/>
      <c r="G38" s="9" t="s">
        <v>167</v>
      </c>
      <c r="H38" s="23" t="s">
        <v>168</v>
      </c>
      <c r="I38" s="8" t="s">
        <v>49</v>
      </c>
      <c r="J38" s="8" t="s">
        <v>169</v>
      </c>
    </row>
    <row r="39" spans="3:10" s="8" customFormat="1" x14ac:dyDescent="0.25">
      <c r="C39" s="277"/>
      <c r="D39" s="277"/>
      <c r="E39" s="281"/>
      <c r="F39" s="281"/>
      <c r="G39" s="24" t="s">
        <v>170</v>
      </c>
      <c r="H39" s="20" t="s">
        <v>171</v>
      </c>
      <c r="I39" s="8" t="s">
        <v>49</v>
      </c>
      <c r="J39" s="8" t="s">
        <v>172</v>
      </c>
    </row>
    <row r="40" spans="3:10" x14ac:dyDescent="0.25">
      <c r="C40" s="277"/>
      <c r="D40" s="277"/>
      <c r="E40" s="282" t="s">
        <v>173</v>
      </c>
      <c r="F40" s="282" t="s">
        <v>174</v>
      </c>
      <c r="G40" s="26" t="s">
        <v>175</v>
      </c>
      <c r="H40" s="27" t="s">
        <v>176</v>
      </c>
      <c r="I40" t="s">
        <v>177</v>
      </c>
      <c r="J40" s="46" t="s">
        <v>178</v>
      </c>
    </row>
    <row r="41" spans="3:10" x14ac:dyDescent="0.25">
      <c r="C41" s="277"/>
      <c r="D41" s="277"/>
      <c r="E41" s="283"/>
      <c r="F41" s="283"/>
      <c r="G41" s="28" t="s">
        <v>179</v>
      </c>
      <c r="H41" s="21" t="s">
        <v>180</v>
      </c>
      <c r="I41" t="s">
        <v>49</v>
      </c>
      <c r="J41" s="46" t="s">
        <v>181</v>
      </c>
    </row>
    <row r="42" spans="3:10" x14ac:dyDescent="0.25">
      <c r="C42" s="277"/>
      <c r="D42" s="277"/>
      <c r="E42" s="283"/>
      <c r="F42" s="283"/>
      <c r="G42" s="28" t="s">
        <v>182</v>
      </c>
      <c r="H42" s="21" t="s">
        <v>183</v>
      </c>
      <c r="I42" t="s">
        <v>49</v>
      </c>
      <c r="J42" s="46" t="s">
        <v>184</v>
      </c>
    </row>
    <row r="43" spans="3:10" x14ac:dyDescent="0.25">
      <c r="C43" s="277"/>
      <c r="D43" s="277"/>
      <c r="E43" s="283"/>
      <c r="F43" s="283"/>
      <c r="G43" s="28" t="s">
        <v>185</v>
      </c>
      <c r="H43" s="47" t="s">
        <v>186</v>
      </c>
      <c r="I43" t="s">
        <v>49</v>
      </c>
      <c r="J43" s="46" t="s">
        <v>187</v>
      </c>
    </row>
    <row r="44" spans="3:10" x14ac:dyDescent="0.25">
      <c r="C44" s="277"/>
      <c r="D44" s="277"/>
      <c r="E44" s="284"/>
      <c r="F44" s="284"/>
      <c r="G44" s="29" t="s">
        <v>188</v>
      </c>
      <c r="H44" s="22" t="s">
        <v>43</v>
      </c>
      <c r="I44" t="s">
        <v>49</v>
      </c>
      <c r="J44" s="46" t="s">
        <v>189</v>
      </c>
    </row>
    <row r="45" spans="3:10" s="8" customFormat="1" x14ac:dyDescent="0.25">
      <c r="C45" s="277"/>
      <c r="D45" s="277"/>
      <c r="E45" s="279" t="s">
        <v>190</v>
      </c>
      <c r="F45" s="279" t="s">
        <v>191</v>
      </c>
      <c r="G45" s="6" t="s">
        <v>192</v>
      </c>
      <c r="H45" s="18" t="s">
        <v>193</v>
      </c>
      <c r="I45" s="8" t="s">
        <v>194</v>
      </c>
      <c r="J45" s="8" t="s">
        <v>195</v>
      </c>
    </row>
    <row r="46" spans="3:10" s="8" customFormat="1" x14ac:dyDescent="0.25">
      <c r="C46" s="278"/>
      <c r="D46" s="278"/>
      <c r="E46" s="281"/>
      <c r="F46" s="281"/>
      <c r="G46" s="24" t="s">
        <v>196</v>
      </c>
      <c r="H46" s="20" t="s">
        <v>197</v>
      </c>
      <c r="I46" s="8" t="s">
        <v>49</v>
      </c>
      <c r="J46" s="8" t="s">
        <v>198</v>
      </c>
    </row>
    <row r="47" spans="3:10" x14ac:dyDescent="0.25">
      <c r="C47" s="276">
        <v>5</v>
      </c>
      <c r="D47" s="276" t="s">
        <v>199</v>
      </c>
      <c r="E47" s="282" t="s">
        <v>200</v>
      </c>
      <c r="F47" s="282" t="s">
        <v>201</v>
      </c>
      <c r="G47" s="26" t="s">
        <v>202</v>
      </c>
      <c r="H47" s="27" t="s">
        <v>203</v>
      </c>
      <c r="I47" t="s">
        <v>204</v>
      </c>
      <c r="J47" t="s">
        <v>205</v>
      </c>
    </row>
    <row r="48" spans="3:10" x14ac:dyDescent="0.25">
      <c r="C48" s="278"/>
      <c r="D48" s="277"/>
      <c r="E48" s="284"/>
      <c r="F48" s="284"/>
      <c r="G48" s="28" t="s">
        <v>206</v>
      </c>
      <c r="H48" s="22" t="s">
        <v>207</v>
      </c>
      <c r="I48" t="s">
        <v>49</v>
      </c>
      <c r="J48" t="s">
        <v>208</v>
      </c>
    </row>
    <row r="49" spans="3:10" s="8" customFormat="1" x14ac:dyDescent="0.25">
      <c r="C49" s="285">
        <v>6</v>
      </c>
      <c r="D49" s="285" t="s">
        <v>209</v>
      </c>
      <c r="E49" s="279" t="s">
        <v>210</v>
      </c>
      <c r="F49" s="279" t="s">
        <v>211</v>
      </c>
      <c r="G49" s="6" t="s">
        <v>212</v>
      </c>
      <c r="H49" s="48" t="s">
        <v>213</v>
      </c>
      <c r="I49" s="49" t="s">
        <v>214</v>
      </c>
      <c r="J49" s="8" t="s">
        <v>215</v>
      </c>
    </row>
    <row r="50" spans="3:10" s="8" customFormat="1" x14ac:dyDescent="0.25">
      <c r="C50" s="286"/>
      <c r="D50" s="286"/>
      <c r="E50" s="280"/>
      <c r="F50" s="280"/>
      <c r="G50" s="9" t="s">
        <v>216</v>
      </c>
      <c r="H50" s="50" t="s">
        <v>217</v>
      </c>
      <c r="I50" s="8" t="s">
        <v>49</v>
      </c>
      <c r="J50" s="8" t="s">
        <v>218</v>
      </c>
    </row>
    <row r="51" spans="3:10" s="8" customFormat="1" x14ac:dyDescent="0.25">
      <c r="C51" s="286"/>
      <c r="D51" s="286"/>
      <c r="E51" s="280"/>
      <c r="F51" s="280"/>
      <c r="G51" s="9" t="s">
        <v>219</v>
      </c>
      <c r="H51" s="50" t="s">
        <v>220</v>
      </c>
      <c r="I51" s="8" t="s">
        <v>49</v>
      </c>
      <c r="J51" s="8" t="s">
        <v>221</v>
      </c>
    </row>
    <row r="52" spans="3:10" s="8" customFormat="1" x14ac:dyDescent="0.25">
      <c r="C52" s="287"/>
      <c r="D52" s="287"/>
      <c r="E52" s="281"/>
      <c r="F52" s="281"/>
      <c r="G52" s="9" t="s">
        <v>222</v>
      </c>
      <c r="H52" s="50" t="s">
        <v>223</v>
      </c>
      <c r="I52" s="8" t="s">
        <v>49</v>
      </c>
      <c r="J52" s="8" t="s">
        <v>224</v>
      </c>
    </row>
    <row r="53" spans="3:10" x14ac:dyDescent="0.25">
      <c r="C53" s="289">
        <v>7</v>
      </c>
      <c r="D53" s="289" t="s">
        <v>225</v>
      </c>
      <c r="E53" s="292" t="s">
        <v>226</v>
      </c>
      <c r="F53" s="295" t="s">
        <v>227</v>
      </c>
      <c r="G53" s="26" t="s">
        <v>228</v>
      </c>
      <c r="H53" s="27" t="s">
        <v>229</v>
      </c>
      <c r="I53" t="s">
        <v>230</v>
      </c>
      <c r="J53" t="s">
        <v>231</v>
      </c>
    </row>
    <row r="54" spans="3:10" x14ac:dyDescent="0.25">
      <c r="C54" s="290"/>
      <c r="D54" s="290"/>
      <c r="E54" s="293"/>
      <c r="F54" s="296"/>
      <c r="G54" s="51" t="s">
        <v>232</v>
      </c>
      <c r="H54" s="21" t="s">
        <v>233</v>
      </c>
      <c r="I54" t="s">
        <v>49</v>
      </c>
      <c r="J54" t="s">
        <v>234</v>
      </c>
    </row>
    <row r="55" spans="3:10" x14ac:dyDescent="0.25">
      <c r="C55" s="290"/>
      <c r="D55" s="290"/>
      <c r="E55" s="293"/>
      <c r="F55" s="296"/>
      <c r="G55" s="51" t="s">
        <v>235</v>
      </c>
      <c r="H55" s="21" t="s">
        <v>236</v>
      </c>
      <c r="I55" t="s">
        <v>49</v>
      </c>
      <c r="J55" t="s">
        <v>237</v>
      </c>
    </row>
    <row r="56" spans="3:10" x14ac:dyDescent="0.25">
      <c r="C56" s="290"/>
      <c r="D56" s="290"/>
      <c r="E56" s="293"/>
      <c r="F56" s="296"/>
      <c r="G56" s="51" t="s">
        <v>238</v>
      </c>
      <c r="H56" s="21" t="s">
        <v>239</v>
      </c>
      <c r="I56" t="s">
        <v>49</v>
      </c>
      <c r="J56" t="s">
        <v>240</v>
      </c>
    </row>
    <row r="57" spans="3:10" x14ac:dyDescent="0.25">
      <c r="C57" s="290"/>
      <c r="D57" s="290"/>
      <c r="E57" s="293"/>
      <c r="F57" s="296"/>
      <c r="G57" s="28" t="s">
        <v>241</v>
      </c>
      <c r="H57" s="21" t="s">
        <v>242</v>
      </c>
      <c r="I57" t="s">
        <v>49</v>
      </c>
      <c r="J57" t="s">
        <v>243</v>
      </c>
    </row>
    <row r="58" spans="3:10" x14ac:dyDescent="0.25">
      <c r="C58" s="290"/>
      <c r="D58" s="290"/>
      <c r="E58" s="293"/>
      <c r="F58" s="296"/>
      <c r="G58" s="51" t="s">
        <v>244</v>
      </c>
      <c r="H58" s="21" t="s">
        <v>245</v>
      </c>
      <c r="I58" t="s">
        <v>49</v>
      </c>
      <c r="J58" t="s">
        <v>246</v>
      </c>
    </row>
    <row r="59" spans="3:10" x14ac:dyDescent="0.25">
      <c r="C59" s="290"/>
      <c r="D59" s="290"/>
      <c r="E59" s="293"/>
      <c r="F59" s="296"/>
      <c r="G59" s="51" t="s">
        <v>247</v>
      </c>
      <c r="H59" s="21" t="s">
        <v>248</v>
      </c>
      <c r="I59" t="s">
        <v>49</v>
      </c>
      <c r="J59" t="s">
        <v>249</v>
      </c>
    </row>
    <row r="60" spans="3:10" x14ac:dyDescent="0.25">
      <c r="C60" s="290"/>
      <c r="D60" s="290"/>
      <c r="E60" s="293"/>
      <c r="F60" s="296"/>
      <c r="G60" s="51" t="s">
        <v>250</v>
      </c>
      <c r="H60" s="21" t="s">
        <v>251</v>
      </c>
      <c r="I60" t="s">
        <v>49</v>
      </c>
      <c r="J60" t="s">
        <v>252</v>
      </c>
    </row>
    <row r="61" spans="3:10" x14ac:dyDescent="0.25">
      <c r="C61" s="290"/>
      <c r="D61" s="290"/>
      <c r="E61" s="293"/>
      <c r="F61" s="296"/>
      <c r="G61" s="28" t="s">
        <v>253</v>
      </c>
      <c r="H61" s="52" t="s">
        <v>254</v>
      </c>
      <c r="I61" t="s">
        <v>49</v>
      </c>
      <c r="J61" t="s">
        <v>255</v>
      </c>
    </row>
    <row r="62" spans="3:10" x14ac:dyDescent="0.25">
      <c r="C62" s="290"/>
      <c r="D62" s="290"/>
      <c r="E62" s="294"/>
      <c r="F62" s="297"/>
      <c r="G62" s="53" t="s">
        <v>256</v>
      </c>
      <c r="H62" s="52" t="s">
        <v>257</v>
      </c>
      <c r="I62" t="s">
        <v>49</v>
      </c>
      <c r="J62" t="s">
        <v>258</v>
      </c>
    </row>
    <row r="63" spans="3:10" s="8" customFormat="1" x14ac:dyDescent="0.25">
      <c r="C63" s="290"/>
      <c r="D63" s="290"/>
      <c r="E63" s="279" t="s">
        <v>259</v>
      </c>
      <c r="F63" s="279" t="s">
        <v>260</v>
      </c>
      <c r="G63" s="54" t="s">
        <v>261</v>
      </c>
      <c r="H63" s="48" t="s">
        <v>262</v>
      </c>
      <c r="I63" s="8" t="s">
        <v>263</v>
      </c>
      <c r="J63" s="8" t="s">
        <v>264</v>
      </c>
    </row>
    <row r="64" spans="3:10" s="8" customFormat="1" x14ac:dyDescent="0.25">
      <c r="C64" s="290"/>
      <c r="D64" s="290"/>
      <c r="E64" s="281"/>
      <c r="F64" s="281"/>
      <c r="G64" s="55" t="s">
        <v>265</v>
      </c>
      <c r="H64" s="56" t="s">
        <v>266</v>
      </c>
      <c r="I64" s="8" t="s">
        <v>49</v>
      </c>
      <c r="J64" s="8" t="s">
        <v>267</v>
      </c>
    </row>
    <row r="65" spans="3:10" x14ac:dyDescent="0.25">
      <c r="C65" s="290"/>
      <c r="D65" s="290"/>
      <c r="E65" s="282" t="s">
        <v>268</v>
      </c>
      <c r="F65" s="282" t="s">
        <v>269</v>
      </c>
      <c r="G65" s="51" t="s">
        <v>270</v>
      </c>
      <c r="H65" s="21" t="s">
        <v>271</v>
      </c>
      <c r="I65" t="s">
        <v>272</v>
      </c>
      <c r="J65" t="s">
        <v>273</v>
      </c>
    </row>
    <row r="66" spans="3:10" ht="33.75" customHeight="1" x14ac:dyDescent="0.25">
      <c r="C66" s="290"/>
      <c r="D66" s="290"/>
      <c r="E66" s="284"/>
      <c r="F66" s="284"/>
      <c r="G66" s="53" t="s">
        <v>274</v>
      </c>
      <c r="H66" s="22" t="s">
        <v>275</v>
      </c>
      <c r="I66" t="s">
        <v>49</v>
      </c>
      <c r="J66" t="s">
        <v>276</v>
      </c>
    </row>
    <row r="67" spans="3:10" s="8" customFormat="1" x14ac:dyDescent="0.25">
      <c r="C67" s="290"/>
      <c r="D67" s="290"/>
      <c r="E67" s="279" t="s">
        <v>277</v>
      </c>
      <c r="F67" s="279" t="s">
        <v>278</v>
      </c>
      <c r="G67" s="57" t="s">
        <v>279</v>
      </c>
      <c r="H67" s="18" t="s">
        <v>280</v>
      </c>
      <c r="I67" s="8" t="s">
        <v>281</v>
      </c>
      <c r="J67" s="8" t="s">
        <v>282</v>
      </c>
    </row>
    <row r="68" spans="3:10" s="8" customFormat="1" x14ac:dyDescent="0.25">
      <c r="C68" s="290"/>
      <c r="D68" s="290"/>
      <c r="E68" s="281"/>
      <c r="F68" s="281"/>
      <c r="G68" s="17" t="s">
        <v>283</v>
      </c>
      <c r="H68" s="23" t="s">
        <v>284</v>
      </c>
      <c r="I68" s="8" t="s">
        <v>49</v>
      </c>
      <c r="J68" s="8" t="s">
        <v>285</v>
      </c>
    </row>
    <row r="69" spans="3:10" x14ac:dyDescent="0.25">
      <c r="C69" s="290"/>
      <c r="D69" s="290"/>
      <c r="E69" s="282" t="s">
        <v>286</v>
      </c>
      <c r="F69" s="282" t="s">
        <v>287</v>
      </c>
      <c r="G69" s="11" t="s">
        <v>288</v>
      </c>
      <c r="H69" s="27" t="s">
        <v>289</v>
      </c>
      <c r="I69" t="s">
        <v>290</v>
      </c>
      <c r="J69" t="s">
        <v>291</v>
      </c>
    </row>
    <row r="70" spans="3:10" x14ac:dyDescent="0.25">
      <c r="C70" s="290"/>
      <c r="D70" s="290"/>
      <c r="E70" s="284"/>
      <c r="F70" s="284"/>
      <c r="G70" s="13" t="s">
        <v>292</v>
      </c>
      <c r="H70" s="21" t="s">
        <v>293</v>
      </c>
      <c r="I70" t="s">
        <v>49</v>
      </c>
      <c r="J70" t="s">
        <v>294</v>
      </c>
    </row>
    <row r="71" spans="3:10" s="8" customFormat="1" x14ac:dyDescent="0.25">
      <c r="C71" s="290"/>
      <c r="D71" s="290"/>
      <c r="E71" s="279" t="s">
        <v>295</v>
      </c>
      <c r="F71" s="279" t="s">
        <v>296</v>
      </c>
      <c r="G71" s="57" t="s">
        <v>297</v>
      </c>
      <c r="H71" s="48" t="s">
        <v>298</v>
      </c>
      <c r="I71" s="8" t="s">
        <v>299</v>
      </c>
      <c r="J71" s="8" t="s">
        <v>300</v>
      </c>
    </row>
    <row r="72" spans="3:10" s="8" customFormat="1" x14ac:dyDescent="0.25">
      <c r="C72" s="290"/>
      <c r="D72" s="290"/>
      <c r="E72" s="280"/>
      <c r="F72" s="280"/>
      <c r="G72" s="17" t="s">
        <v>301</v>
      </c>
      <c r="H72" s="50" t="s">
        <v>302</v>
      </c>
      <c r="I72" s="8" t="s">
        <v>49</v>
      </c>
      <c r="J72" s="8" t="s">
        <v>303</v>
      </c>
    </row>
    <row r="73" spans="3:10" s="8" customFormat="1" ht="15.75" thickBot="1" x14ac:dyDescent="0.3">
      <c r="C73" s="291"/>
      <c r="D73" s="291"/>
      <c r="E73" s="288"/>
      <c r="F73" s="288"/>
      <c r="G73" s="58" t="s">
        <v>304</v>
      </c>
      <c r="H73" s="59" t="s">
        <v>305</v>
      </c>
      <c r="I73" s="8" t="s">
        <v>49</v>
      </c>
      <c r="J73" s="8" t="s">
        <v>306</v>
      </c>
    </row>
    <row r="76" spans="3:10" ht="24" customHeight="1" x14ac:dyDescent="0.25"/>
    <row r="77" spans="3:10" ht="15" customHeight="1" x14ac:dyDescent="0.25"/>
    <row r="78" spans="3:10" ht="15" customHeight="1" x14ac:dyDescent="0.25"/>
    <row r="79" spans="3:10" ht="15" customHeight="1" x14ac:dyDescent="0.25"/>
    <row r="80" spans="3:10" ht="15" customHeight="1" x14ac:dyDescent="0.25"/>
    <row r="81" spans="3:4" ht="15.75" thickBot="1" x14ac:dyDescent="0.3"/>
    <row r="82" spans="3:4" x14ac:dyDescent="0.25">
      <c r="C82" s="65">
        <v>1</v>
      </c>
      <c r="D82" s="84" t="s">
        <v>8</v>
      </c>
    </row>
    <row r="83" spans="3:4" x14ac:dyDescent="0.25">
      <c r="C83" s="66">
        <v>2</v>
      </c>
      <c r="D83" s="84" t="s">
        <v>11</v>
      </c>
    </row>
    <row r="84" spans="3:4" x14ac:dyDescent="0.25">
      <c r="C84" s="66">
        <v>3</v>
      </c>
      <c r="D84" s="84" t="s">
        <v>98</v>
      </c>
    </row>
    <row r="85" spans="3:4" x14ac:dyDescent="0.25">
      <c r="C85" s="66">
        <v>4</v>
      </c>
      <c r="D85" s="84" t="s">
        <v>10</v>
      </c>
    </row>
    <row r="86" spans="3:4" x14ac:dyDescent="0.25">
      <c r="C86" s="66">
        <v>5</v>
      </c>
      <c r="D86" s="84" t="s">
        <v>199</v>
      </c>
    </row>
    <row r="87" spans="3:4" x14ac:dyDescent="0.25">
      <c r="C87" s="66">
        <v>6</v>
      </c>
      <c r="D87" s="85" t="s">
        <v>209</v>
      </c>
    </row>
    <row r="88" spans="3:4" x14ac:dyDescent="0.25">
      <c r="C88" s="82">
        <v>7</v>
      </c>
      <c r="D88" s="86" t="s">
        <v>225</v>
      </c>
    </row>
    <row r="89" spans="3:4" x14ac:dyDescent="0.25">
      <c r="C89" s="83">
        <v>1.1000000000000001</v>
      </c>
      <c r="D89" s="87" t="s">
        <v>43</v>
      </c>
    </row>
    <row r="90" spans="3:4" x14ac:dyDescent="0.25">
      <c r="C90" s="83">
        <v>1.2</v>
      </c>
      <c r="D90" s="88" t="s">
        <v>54</v>
      </c>
    </row>
    <row r="91" spans="3:4" x14ac:dyDescent="0.25">
      <c r="C91" s="83">
        <v>2.1</v>
      </c>
      <c r="D91" s="87" t="s">
        <v>83</v>
      </c>
    </row>
    <row r="92" spans="3:4" ht="15" customHeight="1" x14ac:dyDescent="0.25">
      <c r="C92" s="83">
        <v>2.2000000000000002</v>
      </c>
      <c r="D92" s="88" t="s">
        <v>54</v>
      </c>
    </row>
    <row r="93" spans="3:4" x14ac:dyDescent="0.25">
      <c r="C93" s="83">
        <v>3.1</v>
      </c>
      <c r="D93" s="87" t="s">
        <v>9</v>
      </c>
    </row>
    <row r="94" spans="3:4" x14ac:dyDescent="0.25">
      <c r="C94" s="83">
        <v>3.2</v>
      </c>
      <c r="D94" s="88" t="s">
        <v>114</v>
      </c>
    </row>
    <row r="95" spans="3:4" ht="15" customHeight="1" x14ac:dyDescent="0.25">
      <c r="C95" s="83">
        <v>3.3</v>
      </c>
      <c r="D95" s="89" t="s">
        <v>126</v>
      </c>
    </row>
    <row r="96" spans="3:4" ht="15" customHeight="1" x14ac:dyDescent="0.25">
      <c r="C96" s="83">
        <v>3.4</v>
      </c>
      <c r="D96" s="90" t="s">
        <v>132</v>
      </c>
    </row>
    <row r="97" spans="3:4" x14ac:dyDescent="0.25">
      <c r="C97" s="83">
        <v>4.0999999999999996</v>
      </c>
      <c r="D97" s="87" t="s">
        <v>150</v>
      </c>
    </row>
    <row r="98" spans="3:4" ht="30" x14ac:dyDescent="0.25">
      <c r="C98" s="83">
        <v>4.2</v>
      </c>
      <c r="D98" s="88" t="s">
        <v>174</v>
      </c>
    </row>
    <row r="99" spans="3:4" ht="15" customHeight="1" x14ac:dyDescent="0.25">
      <c r="C99" s="83">
        <v>4.3</v>
      </c>
      <c r="D99" s="87" t="s">
        <v>191</v>
      </c>
    </row>
    <row r="100" spans="3:4" x14ac:dyDescent="0.25">
      <c r="C100" s="83">
        <v>5.0999999999999996</v>
      </c>
      <c r="D100" s="88" t="s">
        <v>201</v>
      </c>
    </row>
    <row r="101" spans="3:4" x14ac:dyDescent="0.25">
      <c r="C101" s="83">
        <v>6.1</v>
      </c>
      <c r="D101" s="87" t="s">
        <v>211</v>
      </c>
    </row>
    <row r="102" spans="3:4" x14ac:dyDescent="0.25">
      <c r="C102" s="83">
        <v>7.1</v>
      </c>
      <c r="D102" s="91" t="s">
        <v>227</v>
      </c>
    </row>
    <row r="103" spans="3:4" x14ac:dyDescent="0.25">
      <c r="C103" s="83">
        <v>7.2</v>
      </c>
      <c r="D103" s="87" t="s">
        <v>260</v>
      </c>
    </row>
    <row r="104" spans="3:4" ht="15" customHeight="1" x14ac:dyDescent="0.25">
      <c r="C104" s="83">
        <v>7.3</v>
      </c>
      <c r="D104" s="88" t="s">
        <v>269</v>
      </c>
    </row>
    <row r="105" spans="3:4" ht="15" customHeight="1" x14ac:dyDescent="0.25">
      <c r="C105" s="83">
        <v>7.4</v>
      </c>
      <c r="D105" s="87" t="s">
        <v>278</v>
      </c>
    </row>
    <row r="106" spans="3:4" x14ac:dyDescent="0.25">
      <c r="C106" s="83">
        <v>7.5</v>
      </c>
      <c r="D106" s="88" t="s">
        <v>287</v>
      </c>
    </row>
    <row r="107" spans="3:4" ht="15" customHeight="1" x14ac:dyDescent="0.25">
      <c r="C107" s="83">
        <v>7.6</v>
      </c>
      <c r="D107" s="87" t="s">
        <v>296</v>
      </c>
    </row>
    <row r="108" spans="3:4" x14ac:dyDescent="0.25">
      <c r="C108" s="67" t="s">
        <v>44</v>
      </c>
      <c r="D108" s="63" t="s">
        <v>45</v>
      </c>
    </row>
    <row r="109" spans="3:4" x14ac:dyDescent="0.25">
      <c r="C109" s="68" t="s">
        <v>35</v>
      </c>
      <c r="D109" s="60" t="s">
        <v>48</v>
      </c>
    </row>
    <row r="110" spans="3:4" x14ac:dyDescent="0.25">
      <c r="C110" s="68" t="s">
        <v>51</v>
      </c>
      <c r="D110" s="60" t="s">
        <v>52</v>
      </c>
    </row>
    <row r="111" spans="3:4" x14ac:dyDescent="0.25">
      <c r="C111" s="69" t="s">
        <v>55</v>
      </c>
      <c r="D111" s="92" t="s">
        <v>56</v>
      </c>
    </row>
    <row r="112" spans="3:4" x14ac:dyDescent="0.25">
      <c r="C112" s="70" t="s">
        <v>59</v>
      </c>
      <c r="D112" s="16" t="s">
        <v>60</v>
      </c>
    </row>
    <row r="113" spans="3:4" x14ac:dyDescent="0.25">
      <c r="C113" s="70" t="s">
        <v>62</v>
      </c>
      <c r="D113" s="16" t="s">
        <v>63</v>
      </c>
    </row>
    <row r="114" spans="3:4" x14ac:dyDescent="0.25">
      <c r="C114" s="70" t="s">
        <v>65</v>
      </c>
      <c r="D114" s="16" t="s">
        <v>66</v>
      </c>
    </row>
    <row r="115" spans="3:4" x14ac:dyDescent="0.25">
      <c r="C115" s="70" t="s">
        <v>68</v>
      </c>
      <c r="D115" s="16" t="s">
        <v>69</v>
      </c>
    </row>
    <row r="116" spans="3:4" x14ac:dyDescent="0.25">
      <c r="C116" s="70" t="s">
        <v>71</v>
      </c>
      <c r="D116" s="16" t="s">
        <v>72</v>
      </c>
    </row>
    <row r="117" spans="3:4" x14ac:dyDescent="0.25">
      <c r="C117" s="70" t="s">
        <v>74</v>
      </c>
      <c r="D117" s="16" t="s">
        <v>75</v>
      </c>
    </row>
    <row r="118" spans="3:4" x14ac:dyDescent="0.25">
      <c r="C118" s="70" t="s">
        <v>36</v>
      </c>
      <c r="D118" s="16" t="s">
        <v>77</v>
      </c>
    </row>
    <row r="119" spans="3:4" x14ac:dyDescent="0.25">
      <c r="C119" s="71" t="s">
        <v>79</v>
      </c>
      <c r="D119" s="16" t="s">
        <v>80</v>
      </c>
    </row>
    <row r="120" spans="3:4" x14ac:dyDescent="0.25">
      <c r="C120" s="68" t="s">
        <v>84</v>
      </c>
      <c r="D120" s="63" t="s">
        <v>85</v>
      </c>
    </row>
    <row r="121" spans="3:4" x14ac:dyDescent="0.25">
      <c r="C121" s="72" t="s">
        <v>34</v>
      </c>
      <c r="D121" s="64" t="s">
        <v>88</v>
      </c>
    </row>
    <row r="122" spans="3:4" x14ac:dyDescent="0.25">
      <c r="C122" s="70" t="s">
        <v>91</v>
      </c>
      <c r="D122" s="16" t="s">
        <v>92</v>
      </c>
    </row>
    <row r="123" spans="3:4" x14ac:dyDescent="0.25">
      <c r="C123" s="71" t="s">
        <v>95</v>
      </c>
      <c r="D123" s="93" t="s">
        <v>96</v>
      </c>
    </row>
    <row r="124" spans="3:4" x14ac:dyDescent="0.25">
      <c r="C124" s="67" t="s">
        <v>100</v>
      </c>
      <c r="D124" s="63" t="s">
        <v>101</v>
      </c>
    </row>
    <row r="125" spans="3:4" x14ac:dyDescent="0.25">
      <c r="C125" s="68" t="s">
        <v>104</v>
      </c>
      <c r="D125" s="60" t="s">
        <v>105</v>
      </c>
    </row>
    <row r="126" spans="3:4" x14ac:dyDescent="0.25">
      <c r="C126" s="68" t="s">
        <v>107</v>
      </c>
      <c r="D126" s="60" t="s">
        <v>108</v>
      </c>
    </row>
    <row r="127" spans="3:4" x14ac:dyDescent="0.25">
      <c r="C127" s="72" t="s">
        <v>110</v>
      </c>
      <c r="D127" s="64" t="s">
        <v>111</v>
      </c>
    </row>
    <row r="128" spans="3:4" x14ac:dyDescent="0.25">
      <c r="C128" s="69" t="s">
        <v>115</v>
      </c>
      <c r="D128" s="92" t="s">
        <v>116</v>
      </c>
    </row>
    <row r="129" spans="3:4" x14ac:dyDescent="0.25">
      <c r="C129" s="70" t="s">
        <v>119</v>
      </c>
      <c r="D129" s="16" t="s">
        <v>120</v>
      </c>
    </row>
    <row r="130" spans="3:4" x14ac:dyDescent="0.25">
      <c r="C130" s="71" t="s">
        <v>122</v>
      </c>
      <c r="D130" s="93" t="s">
        <v>123</v>
      </c>
    </row>
    <row r="131" spans="3:4" x14ac:dyDescent="0.25">
      <c r="C131" s="73" t="s">
        <v>127</v>
      </c>
      <c r="D131" s="94" t="s">
        <v>128</v>
      </c>
    </row>
    <row r="132" spans="3:4" x14ac:dyDescent="0.25">
      <c r="C132" s="74" t="s">
        <v>133</v>
      </c>
      <c r="D132" s="95" t="s">
        <v>134</v>
      </c>
    </row>
    <row r="133" spans="3:4" x14ac:dyDescent="0.25">
      <c r="C133" s="75" t="s">
        <v>137</v>
      </c>
      <c r="D133" s="96" t="s">
        <v>138</v>
      </c>
    </row>
    <row r="134" spans="3:4" x14ac:dyDescent="0.25">
      <c r="C134" s="75" t="s">
        <v>140</v>
      </c>
      <c r="D134" s="96" t="s">
        <v>141</v>
      </c>
    </row>
    <row r="135" spans="3:4" x14ac:dyDescent="0.25">
      <c r="C135" s="75" t="s">
        <v>143</v>
      </c>
      <c r="D135" s="96" t="s">
        <v>144</v>
      </c>
    </row>
    <row r="136" spans="3:4" x14ac:dyDescent="0.25">
      <c r="C136" s="76" t="s">
        <v>146</v>
      </c>
      <c r="D136" s="97" t="s">
        <v>147</v>
      </c>
    </row>
    <row r="137" spans="3:4" x14ac:dyDescent="0.25">
      <c r="C137" s="67" t="s">
        <v>151</v>
      </c>
      <c r="D137" s="63" t="s">
        <v>152</v>
      </c>
    </row>
    <row r="138" spans="3:4" x14ac:dyDescent="0.25">
      <c r="C138" s="68" t="s">
        <v>155</v>
      </c>
      <c r="D138" s="60" t="s">
        <v>156</v>
      </c>
    </row>
    <row r="139" spans="3:4" x14ac:dyDescent="0.25">
      <c r="C139" s="68" t="s">
        <v>158</v>
      </c>
      <c r="D139" s="60" t="s">
        <v>159</v>
      </c>
    </row>
    <row r="140" spans="3:4" x14ac:dyDescent="0.25">
      <c r="C140" s="68" t="s">
        <v>161</v>
      </c>
      <c r="D140" s="60" t="s">
        <v>162</v>
      </c>
    </row>
    <row r="141" spans="3:4" x14ac:dyDescent="0.25">
      <c r="C141" s="68" t="s">
        <v>164</v>
      </c>
      <c r="D141" s="60" t="s">
        <v>165</v>
      </c>
    </row>
    <row r="142" spans="3:4" x14ac:dyDescent="0.25">
      <c r="C142" s="68" t="s">
        <v>167</v>
      </c>
      <c r="D142" s="60" t="s">
        <v>168</v>
      </c>
    </row>
    <row r="143" spans="3:4" x14ac:dyDescent="0.25">
      <c r="C143" s="72" t="s">
        <v>170</v>
      </c>
      <c r="D143" s="64" t="s">
        <v>171</v>
      </c>
    </row>
    <row r="144" spans="3:4" x14ac:dyDescent="0.25">
      <c r="C144" s="69" t="s">
        <v>175</v>
      </c>
      <c r="D144" s="92" t="s">
        <v>176</v>
      </c>
    </row>
    <row r="145" spans="3:4" x14ac:dyDescent="0.25">
      <c r="C145" s="70" t="s">
        <v>179</v>
      </c>
      <c r="D145" s="16" t="s">
        <v>180</v>
      </c>
    </row>
    <row r="146" spans="3:4" x14ac:dyDescent="0.25">
      <c r="C146" s="70" t="s">
        <v>182</v>
      </c>
      <c r="D146" s="16" t="s">
        <v>183</v>
      </c>
    </row>
    <row r="147" spans="3:4" x14ac:dyDescent="0.25">
      <c r="C147" s="70" t="s">
        <v>185</v>
      </c>
      <c r="D147" s="16" t="s">
        <v>186</v>
      </c>
    </row>
    <row r="148" spans="3:4" x14ac:dyDescent="0.25">
      <c r="C148" s="71" t="s">
        <v>188</v>
      </c>
      <c r="D148" s="93" t="s">
        <v>43</v>
      </c>
    </row>
    <row r="149" spans="3:4" x14ac:dyDescent="0.25">
      <c r="C149" s="67" t="s">
        <v>192</v>
      </c>
      <c r="D149" s="63" t="s">
        <v>193</v>
      </c>
    </row>
    <row r="150" spans="3:4" x14ac:dyDescent="0.25">
      <c r="C150" s="72" t="s">
        <v>196</v>
      </c>
      <c r="D150" s="64" t="s">
        <v>197</v>
      </c>
    </row>
    <row r="151" spans="3:4" x14ac:dyDescent="0.25">
      <c r="C151" s="69" t="s">
        <v>202</v>
      </c>
      <c r="D151" s="92" t="s">
        <v>203</v>
      </c>
    </row>
    <row r="152" spans="3:4" x14ac:dyDescent="0.25">
      <c r="C152" s="70" t="s">
        <v>206</v>
      </c>
      <c r="D152" s="93" t="s">
        <v>207</v>
      </c>
    </row>
    <row r="153" spans="3:4" x14ac:dyDescent="0.25">
      <c r="C153" s="67" t="s">
        <v>212</v>
      </c>
      <c r="D153" s="63" t="s">
        <v>213</v>
      </c>
    </row>
    <row r="154" spans="3:4" x14ac:dyDescent="0.25">
      <c r="C154" s="68" t="s">
        <v>216</v>
      </c>
      <c r="D154" s="60" t="s">
        <v>217</v>
      </c>
    </row>
    <row r="155" spans="3:4" x14ac:dyDescent="0.25">
      <c r="C155" s="68" t="s">
        <v>219</v>
      </c>
      <c r="D155" s="60" t="s">
        <v>220</v>
      </c>
    </row>
    <row r="156" spans="3:4" x14ac:dyDescent="0.25">
      <c r="C156" s="68" t="s">
        <v>222</v>
      </c>
      <c r="D156" s="60" t="s">
        <v>223</v>
      </c>
    </row>
    <row r="157" spans="3:4" x14ac:dyDescent="0.25">
      <c r="C157" s="69" t="s">
        <v>228</v>
      </c>
      <c r="D157" s="92" t="s">
        <v>229</v>
      </c>
    </row>
    <row r="158" spans="3:4" x14ac:dyDescent="0.25">
      <c r="C158" s="77" t="s">
        <v>232</v>
      </c>
      <c r="D158" s="16" t="s">
        <v>233</v>
      </c>
    </row>
    <row r="159" spans="3:4" x14ac:dyDescent="0.25">
      <c r="C159" s="77" t="s">
        <v>235</v>
      </c>
      <c r="D159" s="16" t="s">
        <v>236</v>
      </c>
    </row>
    <row r="160" spans="3:4" x14ac:dyDescent="0.25">
      <c r="C160" s="77" t="s">
        <v>238</v>
      </c>
      <c r="D160" s="16" t="s">
        <v>239</v>
      </c>
    </row>
    <row r="161" spans="3:4" x14ac:dyDescent="0.25">
      <c r="C161" s="70" t="s">
        <v>241</v>
      </c>
      <c r="D161" s="16" t="s">
        <v>242</v>
      </c>
    </row>
    <row r="162" spans="3:4" x14ac:dyDescent="0.25">
      <c r="C162" s="77" t="s">
        <v>244</v>
      </c>
      <c r="D162" s="16" t="s">
        <v>245</v>
      </c>
    </row>
    <row r="163" spans="3:4" x14ac:dyDescent="0.25">
      <c r="C163" s="77" t="s">
        <v>247</v>
      </c>
      <c r="D163" s="16" t="s">
        <v>248</v>
      </c>
    </row>
    <row r="164" spans="3:4" x14ac:dyDescent="0.25">
      <c r="C164" s="77" t="s">
        <v>250</v>
      </c>
      <c r="D164" s="16" t="s">
        <v>251</v>
      </c>
    </row>
    <row r="165" spans="3:4" x14ac:dyDescent="0.25">
      <c r="C165" s="70" t="s">
        <v>253</v>
      </c>
      <c r="D165" s="98" t="s">
        <v>254</v>
      </c>
    </row>
    <row r="166" spans="3:4" x14ac:dyDescent="0.25">
      <c r="C166" s="78" t="s">
        <v>256</v>
      </c>
      <c r="D166" s="98" t="s">
        <v>257</v>
      </c>
    </row>
    <row r="167" spans="3:4" x14ac:dyDescent="0.25">
      <c r="C167" s="79" t="s">
        <v>261</v>
      </c>
      <c r="D167" s="63" t="s">
        <v>262</v>
      </c>
    </row>
    <row r="168" spans="3:4" x14ac:dyDescent="0.25">
      <c r="C168" s="80" t="s">
        <v>265</v>
      </c>
      <c r="D168" s="64" t="s">
        <v>266</v>
      </c>
    </row>
    <row r="169" spans="3:4" x14ac:dyDescent="0.25">
      <c r="C169" s="77" t="s">
        <v>270</v>
      </c>
      <c r="D169" s="16" t="s">
        <v>271</v>
      </c>
    </row>
    <row r="170" spans="3:4" x14ac:dyDescent="0.25">
      <c r="C170" s="78" t="s">
        <v>274</v>
      </c>
      <c r="D170" s="93" t="s">
        <v>275</v>
      </c>
    </row>
    <row r="171" spans="3:4" x14ac:dyDescent="0.25">
      <c r="C171" s="67" t="s">
        <v>279</v>
      </c>
      <c r="D171" s="63" t="s">
        <v>280</v>
      </c>
    </row>
    <row r="172" spans="3:4" x14ac:dyDescent="0.25">
      <c r="C172" s="68" t="s">
        <v>283</v>
      </c>
      <c r="D172" s="60" t="s">
        <v>284</v>
      </c>
    </row>
    <row r="173" spans="3:4" ht="15" customHeight="1" x14ac:dyDescent="0.25">
      <c r="C173" s="69" t="s">
        <v>288</v>
      </c>
      <c r="D173" s="92" t="s">
        <v>289</v>
      </c>
    </row>
    <row r="174" spans="3:4" x14ac:dyDescent="0.25">
      <c r="C174" s="70" t="s">
        <v>292</v>
      </c>
      <c r="D174" s="16" t="s">
        <v>293</v>
      </c>
    </row>
    <row r="175" spans="3:4" x14ac:dyDescent="0.25">
      <c r="C175" s="67" t="s">
        <v>297</v>
      </c>
      <c r="D175" s="63" t="s">
        <v>298</v>
      </c>
    </row>
    <row r="176" spans="3:4" x14ac:dyDescent="0.25">
      <c r="C176" s="68" t="s">
        <v>301</v>
      </c>
      <c r="D176" s="60" t="s">
        <v>302</v>
      </c>
    </row>
    <row r="177" spans="3:4" ht="15.75" thickBot="1" x14ac:dyDescent="0.3">
      <c r="C177" s="81" t="s">
        <v>304</v>
      </c>
      <c r="D177" s="99" t="s">
        <v>305</v>
      </c>
    </row>
    <row r="188" spans="3:4" ht="15" customHeight="1" x14ac:dyDescent="0.25"/>
    <row r="191" spans="3:4" ht="15" customHeight="1" x14ac:dyDescent="0.25"/>
    <row r="192" spans="3:4" ht="15" customHeight="1" x14ac:dyDescent="0.25"/>
    <row r="194" ht="15" customHeight="1" x14ac:dyDescent="0.25"/>
    <row r="196" ht="15" customHeight="1" x14ac:dyDescent="0.25"/>
    <row r="197" ht="15" customHeight="1" x14ac:dyDescent="0.25"/>
    <row r="198" ht="15" customHeight="1" x14ac:dyDescent="0.25"/>
    <row r="199" ht="15" customHeight="1" x14ac:dyDescent="0.25"/>
    <row r="223" spans="5:6" x14ac:dyDescent="0.25">
      <c r="E223" t="s">
        <v>309</v>
      </c>
      <c r="F223" t="s">
        <v>43</v>
      </c>
    </row>
    <row r="224" spans="5:6" ht="15" customHeight="1" x14ac:dyDescent="0.25"/>
    <row r="229" ht="15" customHeight="1" x14ac:dyDescent="0.25"/>
    <row r="232" ht="15" customHeight="1" x14ac:dyDescent="0.25"/>
    <row r="233" ht="15" customHeight="1" x14ac:dyDescent="0.25"/>
    <row r="235" ht="15" customHeight="1" x14ac:dyDescent="0.25"/>
    <row r="237" ht="15" customHeight="1" x14ac:dyDescent="0.25"/>
    <row r="238" ht="15" customHeight="1" x14ac:dyDescent="0.25"/>
    <row r="239" ht="15" customHeight="1" x14ac:dyDescent="0.25"/>
    <row r="240" ht="15" customHeight="1" x14ac:dyDescent="0.25"/>
    <row r="628" spans="8:8" x14ac:dyDescent="0.25">
      <c r="H628" t="s">
        <v>320</v>
      </c>
    </row>
    <row r="659" spans="11:16" x14ac:dyDescent="0.25">
      <c r="L659" t="s">
        <v>316</v>
      </c>
      <c r="M659" t="s">
        <v>315</v>
      </c>
      <c r="N659" t="s">
        <v>318</v>
      </c>
      <c r="O659" t="s">
        <v>317</v>
      </c>
      <c r="P659" t="s">
        <v>319</v>
      </c>
    </row>
    <row r="660" spans="11:16" x14ac:dyDescent="0.25">
      <c r="K660" t="s">
        <v>313</v>
      </c>
      <c r="L660" s="61">
        <v>120491</v>
      </c>
      <c r="M660" s="62">
        <f>+L660/$L$665</f>
        <v>0.15005909407353071</v>
      </c>
      <c r="N660">
        <v>18.98</v>
      </c>
      <c r="O660">
        <v>1.37</v>
      </c>
      <c r="P660">
        <v>-4.53</v>
      </c>
    </row>
    <row r="661" spans="11:16" x14ac:dyDescent="0.25">
      <c r="K661" t="s">
        <v>311</v>
      </c>
      <c r="L661" s="61">
        <v>102000</v>
      </c>
      <c r="M661" s="62">
        <f>+L661/$L$665</f>
        <v>0.12703046364873835</v>
      </c>
      <c r="N661">
        <v>-8.85</v>
      </c>
      <c r="O661">
        <v>-20.3</v>
      </c>
      <c r="P661">
        <v>-31.37</v>
      </c>
    </row>
    <row r="662" spans="11:16" x14ac:dyDescent="0.25">
      <c r="K662" t="s">
        <v>310</v>
      </c>
      <c r="L662" s="61">
        <v>380810</v>
      </c>
      <c r="M662" s="62">
        <f>+L662/$L$665</f>
        <v>0.47425951825564755</v>
      </c>
      <c r="N662">
        <v>106.05</v>
      </c>
      <c r="O662">
        <v>19.82</v>
      </c>
      <c r="P662">
        <v>7.1</v>
      </c>
    </row>
    <row r="663" spans="11:16" x14ac:dyDescent="0.25">
      <c r="K663" t="s">
        <v>314</v>
      </c>
      <c r="L663" s="61">
        <v>70053</v>
      </c>
      <c r="M663" s="62">
        <f>+L663/$L$665</f>
        <v>8.724377519593203E-2</v>
      </c>
      <c r="N663">
        <v>0.25</v>
      </c>
      <c r="O663">
        <v>1.85</v>
      </c>
      <c r="P663">
        <v>1.44</v>
      </c>
    </row>
    <row r="664" spans="11:16" x14ac:dyDescent="0.25">
      <c r="K664" t="s">
        <v>312</v>
      </c>
      <c r="L664" s="61">
        <v>129603</v>
      </c>
      <c r="M664" s="62">
        <f>+L664/$L$665</f>
        <v>0.16140714882615134</v>
      </c>
      <c r="N664">
        <v>40.49</v>
      </c>
      <c r="O664">
        <v>27.52</v>
      </c>
      <c r="P664">
        <v>32.770000000000003</v>
      </c>
    </row>
    <row r="665" spans="11:16" x14ac:dyDescent="0.25">
      <c r="L665">
        <f>SUM(L660:L664)</f>
        <v>802957</v>
      </c>
    </row>
  </sheetData>
  <autoFilter ref="A223:J223" xr:uid="{00000000-0009-0000-0000-000001000000}"/>
  <mergeCells count="52">
    <mergeCell ref="E69:E70"/>
    <mergeCell ref="F69:F70"/>
    <mergeCell ref="E71:E73"/>
    <mergeCell ref="F71:F73"/>
    <mergeCell ref="C53:C73"/>
    <mergeCell ref="D53:D73"/>
    <mergeCell ref="E53:E62"/>
    <mergeCell ref="F53:F62"/>
    <mergeCell ref="E63:E64"/>
    <mergeCell ref="F63:F64"/>
    <mergeCell ref="E65:E66"/>
    <mergeCell ref="F65:F66"/>
    <mergeCell ref="E67:E68"/>
    <mergeCell ref="F67:F68"/>
    <mergeCell ref="C33:C46"/>
    <mergeCell ref="D33:D46"/>
    <mergeCell ref="E33:E39"/>
    <mergeCell ref="F33:F39"/>
    <mergeCell ref="E40:E44"/>
    <mergeCell ref="F40:F44"/>
    <mergeCell ref="E45:E46"/>
    <mergeCell ref="F45:F46"/>
    <mergeCell ref="C47:C48"/>
    <mergeCell ref="D47:D48"/>
    <mergeCell ref="E47:E48"/>
    <mergeCell ref="F47:F48"/>
    <mergeCell ref="C49:C52"/>
    <mergeCell ref="D49:D52"/>
    <mergeCell ref="E49:E52"/>
    <mergeCell ref="F49:F52"/>
    <mergeCell ref="C16:C19"/>
    <mergeCell ref="D16:D19"/>
    <mergeCell ref="E16:E17"/>
    <mergeCell ref="F16:F17"/>
    <mergeCell ref="E18:E19"/>
    <mergeCell ref="F18:F19"/>
    <mergeCell ref="C20:C32"/>
    <mergeCell ref="D20:D32"/>
    <mergeCell ref="E20:E23"/>
    <mergeCell ref="F20:F23"/>
    <mergeCell ref="E24:E26"/>
    <mergeCell ref="F24:F26"/>
    <mergeCell ref="C2:H2"/>
    <mergeCell ref="C3:D3"/>
    <mergeCell ref="E3:F3"/>
    <mergeCell ref="G3:H3"/>
    <mergeCell ref="C4:C15"/>
    <mergeCell ref="D4:D15"/>
    <mergeCell ref="E4:E6"/>
    <mergeCell ref="F4:F6"/>
    <mergeCell ref="E7:E15"/>
    <mergeCell ref="F7: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48356"/>
  <sheetViews>
    <sheetView tabSelected="1" topLeftCell="A5" zoomScale="80" zoomScaleNormal="80" workbookViewId="0">
      <pane xSplit="3" ySplit="4" topLeftCell="U9" activePane="bottomRight" state="frozen"/>
      <selection activeCell="A5" sqref="A5"/>
      <selection pane="topRight" activeCell="D5" sqref="D5"/>
      <selection pane="bottomLeft" activeCell="A9" sqref="A9"/>
      <selection pane="bottomRight" activeCell="V11" sqref="V11"/>
    </sheetView>
  </sheetViews>
  <sheetFormatPr baseColWidth="10" defaultColWidth="11.42578125" defaultRowHeight="15" x14ac:dyDescent="0.25"/>
  <cols>
    <col min="1" max="1" width="11.42578125" style="1"/>
    <col min="2" max="2" width="29.85546875" style="1" customWidth="1"/>
    <col min="3" max="3" width="5.140625" style="1" customWidth="1"/>
    <col min="4" max="5" width="37.7109375" style="1" customWidth="1"/>
    <col min="6" max="6" width="32" style="1" customWidth="1"/>
    <col min="7" max="7" width="34" style="1" customWidth="1"/>
    <col min="8" max="8" width="18.28515625" style="1" customWidth="1"/>
    <col min="9" max="9" width="4.28515625" style="1" hidden="1" customWidth="1"/>
    <col min="10" max="10" width="14.85546875" style="1" bestFit="1" customWidth="1"/>
    <col min="11" max="11" width="5.5703125" style="1" hidden="1" customWidth="1"/>
    <col min="12" max="12" width="14.85546875" style="1" customWidth="1"/>
    <col min="13" max="13" width="6.7109375" style="1" hidden="1" customWidth="1"/>
    <col min="14" max="14" width="54.85546875" style="1" customWidth="1"/>
    <col min="15" max="15" width="17" style="1" customWidth="1"/>
    <col min="16" max="16" width="2.5703125" style="1" hidden="1" customWidth="1"/>
    <col min="17" max="17" width="16.5703125" style="1" customWidth="1"/>
    <col min="18" max="18" width="4.42578125" style="1" hidden="1" customWidth="1"/>
    <col min="19" max="19" width="11.42578125" style="1" bestFit="1" customWidth="1"/>
    <col min="20" max="20" width="5.7109375" style="1" hidden="1" customWidth="1"/>
    <col min="21" max="21" width="28.140625" style="1" customWidth="1"/>
    <col min="22" max="22" width="36" style="1" bestFit="1" customWidth="1"/>
    <col min="23" max="23" width="19.28515625" style="1" customWidth="1"/>
    <col min="24" max="24" width="25.28515625" style="1" customWidth="1"/>
    <col min="25" max="25" width="22.85546875" style="1" customWidth="1"/>
    <col min="26" max="26" width="35.42578125" style="1" customWidth="1"/>
    <col min="27" max="27" width="28.42578125" style="1" customWidth="1"/>
    <col min="28" max="28" width="28.7109375" style="1" customWidth="1"/>
    <col min="29" max="16384" width="11.42578125" style="1"/>
  </cols>
  <sheetData>
    <row r="1" spans="1:30" ht="24.75" customHeight="1" thickBot="1" x14ac:dyDescent="0.3">
      <c r="Z1" s="3"/>
    </row>
    <row r="2" spans="1:30" ht="77.25" customHeight="1" thickBot="1" x14ac:dyDescent="0.3">
      <c r="A2" s="393"/>
      <c r="B2" s="394"/>
      <c r="C2" s="394"/>
      <c r="D2" s="394"/>
      <c r="E2" s="394"/>
      <c r="F2" s="394"/>
      <c r="G2" s="395"/>
      <c r="H2" s="402" t="s">
        <v>322</v>
      </c>
      <c r="I2" s="403"/>
      <c r="J2" s="403"/>
      <c r="K2" s="403"/>
      <c r="L2" s="403"/>
      <c r="M2" s="403"/>
      <c r="N2" s="403"/>
      <c r="O2" s="403"/>
      <c r="P2" s="403"/>
      <c r="Q2" s="403"/>
      <c r="R2" s="403"/>
      <c r="S2" s="403"/>
      <c r="T2" s="403"/>
      <c r="U2" s="403"/>
      <c r="V2" s="403"/>
      <c r="W2" s="403"/>
      <c r="X2" s="403"/>
      <c r="Y2" s="403"/>
      <c r="Z2" s="403"/>
      <c r="AA2" s="100"/>
      <c r="AB2" s="100"/>
    </row>
    <row r="3" spans="1:30" ht="43.5" customHeight="1" thickBot="1" x14ac:dyDescent="0.3">
      <c r="A3" s="396" t="s">
        <v>2</v>
      </c>
      <c r="B3" s="397"/>
      <c r="C3" s="397"/>
      <c r="D3" s="397"/>
      <c r="E3" s="397"/>
      <c r="F3" s="397"/>
      <c r="G3" s="398"/>
      <c r="H3" s="404" t="s">
        <v>321</v>
      </c>
      <c r="I3" s="405"/>
      <c r="J3" s="405"/>
      <c r="K3" s="405"/>
      <c r="L3" s="405"/>
      <c r="M3" s="405"/>
      <c r="N3" s="405"/>
      <c r="O3" s="405"/>
      <c r="P3" s="405"/>
      <c r="Q3" s="405"/>
      <c r="R3" s="405"/>
      <c r="S3" s="405"/>
      <c r="T3" s="405"/>
      <c r="U3" s="405"/>
      <c r="V3" s="405"/>
      <c r="W3" s="405"/>
      <c r="X3" s="405"/>
      <c r="Y3" s="405"/>
      <c r="Z3" s="405"/>
      <c r="AA3" s="101"/>
      <c r="AB3" s="101"/>
    </row>
    <row r="4" spans="1:30" ht="56.25" customHeight="1" thickBot="1" x14ac:dyDescent="0.3">
      <c r="A4" s="399" t="s">
        <v>21</v>
      </c>
      <c r="B4" s="400"/>
      <c r="C4" s="400"/>
      <c r="D4" s="400"/>
      <c r="E4" s="400"/>
      <c r="F4" s="400"/>
      <c r="G4" s="401"/>
      <c r="H4" s="406" t="s">
        <v>323</v>
      </c>
      <c r="I4" s="407"/>
      <c r="J4" s="407"/>
      <c r="K4" s="407"/>
      <c r="L4" s="407"/>
      <c r="M4" s="407"/>
      <c r="N4" s="407"/>
      <c r="O4" s="407"/>
      <c r="P4" s="407"/>
      <c r="Q4" s="407"/>
      <c r="R4" s="407"/>
      <c r="S4" s="407"/>
      <c r="T4" s="407"/>
      <c r="U4" s="407"/>
      <c r="V4" s="407"/>
      <c r="W4" s="407"/>
      <c r="X4" s="407"/>
      <c r="Y4" s="407"/>
      <c r="Z4" s="407"/>
      <c r="AA4" s="102"/>
      <c r="AB4" s="102"/>
    </row>
    <row r="5" spans="1:30" s="103" customFormat="1" ht="33" customHeight="1" thickBot="1" x14ac:dyDescent="0.3">
      <c r="A5" s="408" t="s">
        <v>28</v>
      </c>
      <c r="B5" s="408"/>
      <c r="C5" s="408"/>
      <c r="D5" s="408"/>
      <c r="E5" s="408"/>
      <c r="F5" s="409" t="s">
        <v>29</v>
      </c>
      <c r="G5" s="409"/>
      <c r="H5" s="409"/>
      <c r="I5" s="409"/>
      <c r="J5" s="409"/>
      <c r="K5" s="409"/>
      <c r="L5" s="409"/>
      <c r="M5" s="409"/>
      <c r="N5" s="409"/>
      <c r="O5" s="409"/>
      <c r="P5" s="409"/>
      <c r="Q5" s="409"/>
      <c r="R5" s="409"/>
      <c r="S5" s="409"/>
      <c r="T5" s="409"/>
      <c r="U5" s="385" t="s">
        <v>426</v>
      </c>
      <c r="V5" s="386"/>
      <c r="W5" s="386"/>
      <c r="X5" s="386"/>
      <c r="Y5" s="386"/>
      <c r="Z5" s="387"/>
      <c r="AA5" s="374"/>
      <c r="AB5" s="374"/>
      <c r="AC5" s="374"/>
      <c r="AD5" s="374"/>
    </row>
    <row r="6" spans="1:30" s="104" customFormat="1" ht="24" customHeight="1" thickBot="1" x14ac:dyDescent="0.3">
      <c r="A6" s="375" t="s">
        <v>20</v>
      </c>
      <c r="B6" s="376"/>
      <c r="C6" s="379" t="s">
        <v>0</v>
      </c>
      <c r="D6" s="375" t="s">
        <v>1</v>
      </c>
      <c r="E6" s="379" t="s">
        <v>423</v>
      </c>
      <c r="F6" s="376" t="s">
        <v>308</v>
      </c>
      <c r="G6" s="379" t="s">
        <v>30</v>
      </c>
      <c r="H6" s="381" t="s">
        <v>31</v>
      </c>
      <c r="I6" s="381"/>
      <c r="J6" s="381"/>
      <c r="K6" s="381"/>
      <c r="L6" s="381"/>
      <c r="M6" s="381"/>
      <c r="N6" s="379" t="s">
        <v>32</v>
      </c>
      <c r="O6" s="381" t="s">
        <v>6</v>
      </c>
      <c r="P6" s="381"/>
      <c r="Q6" s="381"/>
      <c r="R6" s="381"/>
      <c r="S6" s="381"/>
      <c r="T6" s="392"/>
      <c r="U6" s="390" t="s">
        <v>424</v>
      </c>
      <c r="V6" s="388" t="s">
        <v>33</v>
      </c>
      <c r="W6" s="388" t="s">
        <v>324</v>
      </c>
      <c r="X6" s="388" t="s">
        <v>325</v>
      </c>
      <c r="Y6" s="388" t="s">
        <v>326</v>
      </c>
      <c r="Z6" s="383" t="s">
        <v>425</v>
      </c>
      <c r="AA6" s="382"/>
      <c r="AB6" s="382"/>
      <c r="AC6" s="382"/>
      <c r="AD6" s="382"/>
    </row>
    <row r="7" spans="1:30" s="104" customFormat="1" ht="16.5" customHeight="1" thickBot="1" x14ac:dyDescent="0.3">
      <c r="A7" s="377"/>
      <c r="B7" s="378"/>
      <c r="C7" s="380"/>
      <c r="D7" s="377"/>
      <c r="E7" s="380"/>
      <c r="F7" s="378"/>
      <c r="G7" s="380"/>
      <c r="H7" s="381" t="s">
        <v>5</v>
      </c>
      <c r="I7" s="381"/>
      <c r="J7" s="381"/>
      <c r="K7" s="381"/>
      <c r="L7" s="381"/>
      <c r="M7" s="381"/>
      <c r="N7" s="380"/>
      <c r="O7" s="379" t="s">
        <v>7</v>
      </c>
      <c r="P7" s="379"/>
      <c r="Q7" s="379" t="s">
        <v>3</v>
      </c>
      <c r="R7" s="379"/>
      <c r="S7" s="379" t="s">
        <v>4</v>
      </c>
      <c r="T7" s="375"/>
      <c r="U7" s="390"/>
      <c r="V7" s="388"/>
      <c r="W7" s="388"/>
      <c r="X7" s="388"/>
      <c r="Y7" s="388"/>
      <c r="Z7" s="383"/>
      <c r="AA7" s="382"/>
      <c r="AB7" s="382"/>
      <c r="AC7" s="382"/>
      <c r="AD7" s="382"/>
    </row>
    <row r="8" spans="1:30" s="104" customFormat="1" ht="35.25" customHeight="1" thickBot="1" x14ac:dyDescent="0.3">
      <c r="A8" s="377"/>
      <c r="B8" s="378"/>
      <c r="C8" s="380"/>
      <c r="D8" s="377"/>
      <c r="E8" s="380"/>
      <c r="F8" s="378"/>
      <c r="G8" s="380"/>
      <c r="H8" s="375" t="s">
        <v>7</v>
      </c>
      <c r="I8" s="376"/>
      <c r="J8" s="375" t="s">
        <v>3</v>
      </c>
      <c r="K8" s="376"/>
      <c r="L8" s="375" t="s">
        <v>4</v>
      </c>
      <c r="M8" s="376"/>
      <c r="N8" s="380"/>
      <c r="O8" s="380"/>
      <c r="P8" s="380"/>
      <c r="Q8" s="380"/>
      <c r="R8" s="380"/>
      <c r="S8" s="380"/>
      <c r="T8" s="377"/>
      <c r="U8" s="391"/>
      <c r="V8" s="389"/>
      <c r="W8" s="389"/>
      <c r="X8" s="389"/>
      <c r="Y8" s="389"/>
      <c r="Z8" s="384"/>
      <c r="AA8" s="105"/>
      <c r="AB8" s="105"/>
      <c r="AC8" s="105"/>
      <c r="AD8" s="105"/>
    </row>
    <row r="9" spans="1:30" s="106" customFormat="1" ht="81" customHeight="1" x14ac:dyDescent="0.25">
      <c r="A9" s="350" t="s">
        <v>487</v>
      </c>
      <c r="B9" s="351"/>
      <c r="C9" s="366">
        <v>1</v>
      </c>
      <c r="D9" s="358" t="s">
        <v>488</v>
      </c>
      <c r="E9" s="358" t="s">
        <v>427</v>
      </c>
      <c r="F9" s="229" t="s">
        <v>489</v>
      </c>
      <c r="G9" s="223" t="s">
        <v>474</v>
      </c>
      <c r="H9" s="298" t="s">
        <v>37</v>
      </c>
      <c r="I9" s="298">
        <f>IF(H9="Rara Vez",1,IF(H9="Improbable",1.9,IF(H9="Posible",3,IF(H9="Probable",4,IF(H9="Casi Seguro",5,0)))))</f>
        <v>1</v>
      </c>
      <c r="J9" s="298" t="s">
        <v>25</v>
      </c>
      <c r="K9" s="309">
        <f>IF(J9="Moderado",5,IF(J9="Mayor",10.1,IF(J9="Catastrófico",20.1,0)))</f>
        <v>20.100000000000001</v>
      </c>
      <c r="L9" s="311" t="str">
        <f>IF(M9=0,"",IF(M9&lt;=10,"Moderada",IF(M9&lt;=20,"Alta",IF(M9&lt;=100.5,"Extrema"))))</f>
        <v>Extrema</v>
      </c>
      <c r="M9" s="325">
        <f>+I9*K9</f>
        <v>20.100000000000001</v>
      </c>
      <c r="N9" s="245" t="s">
        <v>590</v>
      </c>
      <c r="O9" s="298" t="s">
        <v>37</v>
      </c>
      <c r="P9" s="298">
        <f>IF(O9="Rara Vez",1,IF(O9="Improbable",1.9,IF(O9="Posible",3,IF(O9="Probable",4,IF(O9="Casi Seguro",5,0)))))</f>
        <v>1</v>
      </c>
      <c r="Q9" s="298" t="s">
        <v>23</v>
      </c>
      <c r="R9" s="309">
        <f>IF(Q9="Moderado",5,IF(Q9="Mayor",10.1,IF(Q9="Catastrófico",20.1,0)))</f>
        <v>5</v>
      </c>
      <c r="S9" s="311" t="str">
        <f>IF(T9=0,"",IF(T9&lt;=10,"Moderada",IF(T9&lt;=20,"Alta",IF(T9&lt;=100.5,"Extrema"))))</f>
        <v>Moderada</v>
      </c>
      <c r="T9" s="325">
        <f>+P9*R9</f>
        <v>5</v>
      </c>
      <c r="U9" s="250" t="s">
        <v>517</v>
      </c>
      <c r="V9" s="246" t="s">
        <v>507</v>
      </c>
      <c r="W9" s="248" t="s">
        <v>511</v>
      </c>
      <c r="X9" s="322" t="s">
        <v>514</v>
      </c>
      <c r="Y9" s="249" t="s">
        <v>515</v>
      </c>
      <c r="Z9" s="258" t="s">
        <v>551</v>
      </c>
    </row>
    <row r="10" spans="1:30" s="106" customFormat="1" ht="83.25" customHeight="1" x14ac:dyDescent="0.25">
      <c r="A10" s="352"/>
      <c r="B10" s="353"/>
      <c r="C10" s="367"/>
      <c r="D10" s="359"/>
      <c r="E10" s="359"/>
      <c r="F10" s="231" t="s">
        <v>490</v>
      </c>
      <c r="G10" s="225" t="s">
        <v>471</v>
      </c>
      <c r="H10" s="299"/>
      <c r="I10" s="299"/>
      <c r="J10" s="299"/>
      <c r="K10" s="328"/>
      <c r="L10" s="329"/>
      <c r="M10" s="326"/>
      <c r="N10" s="245" t="s">
        <v>591</v>
      </c>
      <c r="O10" s="299"/>
      <c r="P10" s="299"/>
      <c r="Q10" s="299"/>
      <c r="R10" s="328"/>
      <c r="S10" s="329"/>
      <c r="T10" s="326"/>
      <c r="U10" s="250" t="s">
        <v>517</v>
      </c>
      <c r="V10" s="246" t="s">
        <v>508</v>
      </c>
      <c r="W10" s="248" t="s">
        <v>512</v>
      </c>
      <c r="X10" s="323"/>
      <c r="Y10" s="249" t="s">
        <v>515</v>
      </c>
      <c r="Z10" s="261" t="s">
        <v>552</v>
      </c>
    </row>
    <row r="11" spans="1:30" s="106" customFormat="1" ht="51.75" customHeight="1" x14ac:dyDescent="0.25">
      <c r="A11" s="352"/>
      <c r="B11" s="353"/>
      <c r="C11" s="367"/>
      <c r="D11" s="359"/>
      <c r="E11" s="359"/>
      <c r="F11" s="356" t="s">
        <v>491</v>
      </c>
      <c r="G11" s="225" t="s">
        <v>473</v>
      </c>
      <c r="H11" s="299"/>
      <c r="I11" s="299"/>
      <c r="J11" s="299"/>
      <c r="K11" s="328"/>
      <c r="L11" s="329"/>
      <c r="M11" s="326"/>
      <c r="N11" s="245" t="s">
        <v>592</v>
      </c>
      <c r="O11" s="299"/>
      <c r="P11" s="299"/>
      <c r="Q11" s="299"/>
      <c r="R11" s="328"/>
      <c r="S11" s="329"/>
      <c r="T11" s="326"/>
      <c r="U11" s="250" t="s">
        <v>518</v>
      </c>
      <c r="V11" s="246" t="s">
        <v>509</v>
      </c>
      <c r="W11" s="248" t="s">
        <v>513</v>
      </c>
      <c r="X11" s="323"/>
      <c r="Y11" s="249" t="s">
        <v>516</v>
      </c>
      <c r="Z11" s="261" t="s">
        <v>553</v>
      </c>
    </row>
    <row r="12" spans="1:30" s="106" customFormat="1" ht="101.25" customHeight="1" thickBot="1" x14ac:dyDescent="0.3">
      <c r="A12" s="352"/>
      <c r="B12" s="353"/>
      <c r="C12" s="368"/>
      <c r="D12" s="360"/>
      <c r="E12" s="360"/>
      <c r="F12" s="357"/>
      <c r="G12" s="227"/>
      <c r="H12" s="300"/>
      <c r="I12" s="300"/>
      <c r="J12" s="300"/>
      <c r="K12" s="310"/>
      <c r="L12" s="312"/>
      <c r="M12" s="327"/>
      <c r="N12" s="245" t="s">
        <v>593</v>
      </c>
      <c r="O12" s="300"/>
      <c r="P12" s="300"/>
      <c r="Q12" s="300"/>
      <c r="R12" s="310"/>
      <c r="S12" s="312"/>
      <c r="T12" s="327"/>
      <c r="U12" s="250" t="s">
        <v>517</v>
      </c>
      <c r="V12" s="247" t="s">
        <v>510</v>
      </c>
      <c r="W12" s="248" t="s">
        <v>512</v>
      </c>
      <c r="X12" s="324"/>
      <c r="Y12" s="247" t="s">
        <v>515</v>
      </c>
      <c r="Z12" s="259" t="s">
        <v>554</v>
      </c>
    </row>
    <row r="13" spans="1:30" s="106" customFormat="1" ht="96.75" customHeight="1" thickBot="1" x14ac:dyDescent="0.3">
      <c r="A13" s="352"/>
      <c r="B13" s="353"/>
      <c r="C13" s="301">
        <v>2</v>
      </c>
      <c r="D13" s="301" t="s">
        <v>492</v>
      </c>
      <c r="E13" s="301" t="s">
        <v>427</v>
      </c>
      <c r="F13" s="234" t="s">
        <v>493</v>
      </c>
      <c r="G13" s="236" t="s">
        <v>475</v>
      </c>
      <c r="H13" s="330" t="s">
        <v>37</v>
      </c>
      <c r="I13" s="237">
        <f t="shared" ref="I13:I27" si="0">IF(H13="Rara Vez",1,IF(H13="Improbable",1.9,IF(H13="Posible",3,IF(H13="Probable",4,IF(H13="Casi Seguro",5,0)))))</f>
        <v>1</v>
      </c>
      <c r="J13" s="330" t="s">
        <v>25</v>
      </c>
      <c r="K13" s="238">
        <f t="shared" ref="K13:K27" si="1">IF(J13="Moderado",5,IF(J13="Mayor",10.1,IF(J13="Catastrófico",20.1,0)))</f>
        <v>20.100000000000001</v>
      </c>
      <c r="L13" s="333" t="str">
        <f t="shared" ref="L13:L27" si="2">IF(M13=0,"",IF(M13&lt;=10,"Moderada",IF(M13&lt;=20,"Alta",IF(M13&lt;=100.5,"Extrema"))))</f>
        <v>Extrema</v>
      </c>
      <c r="M13" s="240">
        <f t="shared" ref="M13:M27" si="3">+I13*K13</f>
        <v>20.100000000000001</v>
      </c>
      <c r="N13" s="268" t="s">
        <v>595</v>
      </c>
      <c r="O13" s="330" t="s">
        <v>37</v>
      </c>
      <c r="P13" s="241">
        <f t="shared" ref="P13:P24" si="4">IF(O13="Rara Vez",1,IF(O13="Improbable",1.9,IF(O13="Posible",3,IF(O13="Probable",4,IF(O13="Casi Seguro",5,0)))))</f>
        <v>1</v>
      </c>
      <c r="Q13" s="330" t="s">
        <v>23</v>
      </c>
      <c r="R13" s="242">
        <f t="shared" ref="R13:R24" si="5">IF(Q13="Moderado",5,IF(Q13="Mayor",10.1,IF(Q13="Catastrófico",20.1,0)))</f>
        <v>5</v>
      </c>
      <c r="S13" s="333" t="str">
        <f t="shared" ref="S13:S24" si="6">IF(T13=0,"",IF(T13&lt;=10,"Moderada",IF(T13&lt;=20,"Alta",IF(T13&lt;=100.5,"Extrema"))))</f>
        <v>Moderada</v>
      </c>
      <c r="T13" s="240">
        <f t="shared" ref="T13:T19" si="7">+P13*R13</f>
        <v>5</v>
      </c>
      <c r="U13" s="250" t="s">
        <v>558</v>
      </c>
      <c r="V13" s="253" t="s">
        <v>522</v>
      </c>
      <c r="W13" s="252" t="s">
        <v>519</v>
      </c>
      <c r="X13" s="304" t="s">
        <v>514</v>
      </c>
      <c r="Y13" s="249" t="s">
        <v>515</v>
      </c>
      <c r="Z13" s="260" t="s">
        <v>556</v>
      </c>
    </row>
    <row r="14" spans="1:30" s="106" customFormat="1" ht="79.5" customHeight="1" thickBot="1" x14ac:dyDescent="0.3">
      <c r="A14" s="352"/>
      <c r="B14" s="353"/>
      <c r="C14" s="302"/>
      <c r="D14" s="302"/>
      <c r="E14" s="302"/>
      <c r="F14" s="234" t="s">
        <v>555</v>
      </c>
      <c r="G14" s="236" t="s">
        <v>467</v>
      </c>
      <c r="H14" s="331"/>
      <c r="I14" s="237"/>
      <c r="J14" s="331"/>
      <c r="K14" s="238"/>
      <c r="L14" s="334"/>
      <c r="M14" s="240"/>
      <c r="N14" s="251" t="s">
        <v>596</v>
      </c>
      <c r="O14" s="331"/>
      <c r="P14" s="241"/>
      <c r="Q14" s="331"/>
      <c r="R14" s="242"/>
      <c r="S14" s="334"/>
      <c r="T14" s="240"/>
      <c r="U14" s="250" t="s">
        <v>559</v>
      </c>
      <c r="V14" s="253" t="s">
        <v>523</v>
      </c>
      <c r="W14" s="252" t="s">
        <v>520</v>
      </c>
      <c r="X14" s="305"/>
      <c r="Y14" s="249" t="s">
        <v>515</v>
      </c>
      <c r="Z14" s="307" t="s">
        <v>557</v>
      </c>
    </row>
    <row r="15" spans="1:30" s="106" customFormat="1" ht="137.25" customHeight="1" thickBot="1" x14ac:dyDescent="0.3">
      <c r="A15" s="352"/>
      <c r="B15" s="353"/>
      <c r="C15" s="303"/>
      <c r="D15" s="303"/>
      <c r="E15" s="303"/>
      <c r="F15" s="234"/>
      <c r="G15" s="236" t="s">
        <v>466</v>
      </c>
      <c r="H15" s="332"/>
      <c r="I15" s="237"/>
      <c r="J15" s="332"/>
      <c r="K15" s="238"/>
      <c r="L15" s="335"/>
      <c r="M15" s="240"/>
      <c r="N15" s="251" t="s">
        <v>597</v>
      </c>
      <c r="O15" s="332"/>
      <c r="P15" s="241"/>
      <c r="Q15" s="332"/>
      <c r="R15" s="242"/>
      <c r="S15" s="335"/>
      <c r="T15" s="240"/>
      <c r="U15" s="247" t="s">
        <v>560</v>
      </c>
      <c r="V15" s="253" t="s">
        <v>524</v>
      </c>
      <c r="W15" s="252" t="s">
        <v>521</v>
      </c>
      <c r="X15" s="306"/>
      <c r="Y15" s="249" t="s">
        <v>515</v>
      </c>
      <c r="Z15" s="308"/>
    </row>
    <row r="16" spans="1:30" s="106" customFormat="1" ht="95.25" customHeight="1" thickBot="1" x14ac:dyDescent="0.3">
      <c r="A16" s="352"/>
      <c r="B16" s="353"/>
      <c r="C16" s="372">
        <v>3</v>
      </c>
      <c r="D16" s="370" t="s">
        <v>494</v>
      </c>
      <c r="E16" s="370" t="s">
        <v>427</v>
      </c>
      <c r="F16" s="235" t="s">
        <v>547</v>
      </c>
      <c r="G16" s="236" t="s">
        <v>467</v>
      </c>
      <c r="H16" s="330" t="s">
        <v>24</v>
      </c>
      <c r="I16" s="237">
        <f t="shared" si="0"/>
        <v>1.9</v>
      </c>
      <c r="J16" s="330" t="s">
        <v>25</v>
      </c>
      <c r="K16" s="238">
        <f t="shared" si="1"/>
        <v>20.100000000000001</v>
      </c>
      <c r="L16" s="333" t="str">
        <f t="shared" si="2"/>
        <v>Extrema</v>
      </c>
      <c r="M16" s="240">
        <f t="shared" si="3"/>
        <v>38.19</v>
      </c>
      <c r="N16" s="270" t="s">
        <v>598</v>
      </c>
      <c r="O16" s="330" t="s">
        <v>37</v>
      </c>
      <c r="P16" s="241">
        <f t="shared" si="4"/>
        <v>1</v>
      </c>
      <c r="Q16" s="330" t="s">
        <v>22</v>
      </c>
      <c r="R16" s="242">
        <f t="shared" si="5"/>
        <v>10.1</v>
      </c>
      <c r="S16" s="333" t="str">
        <f t="shared" si="6"/>
        <v>Alta</v>
      </c>
      <c r="T16" s="240">
        <f t="shared" si="7"/>
        <v>10.1</v>
      </c>
      <c r="U16" s="250" t="s">
        <v>561</v>
      </c>
      <c r="V16" s="255" t="s">
        <v>525</v>
      </c>
      <c r="W16" s="248" t="s">
        <v>527</v>
      </c>
      <c r="X16" s="255" t="s">
        <v>601</v>
      </c>
      <c r="Y16" s="255" t="s">
        <v>515</v>
      </c>
      <c r="Z16" s="260" t="s">
        <v>549</v>
      </c>
    </row>
    <row r="17" spans="1:26" s="106" customFormat="1" ht="166.5" customHeight="1" thickBot="1" x14ac:dyDescent="0.3">
      <c r="A17" s="352"/>
      <c r="B17" s="353"/>
      <c r="C17" s="373"/>
      <c r="D17" s="371"/>
      <c r="E17" s="371"/>
      <c r="F17" s="234" t="s">
        <v>548</v>
      </c>
      <c r="G17" s="236" t="s">
        <v>476</v>
      </c>
      <c r="H17" s="331"/>
      <c r="I17" s="237"/>
      <c r="J17" s="331"/>
      <c r="K17" s="238"/>
      <c r="L17" s="334"/>
      <c r="M17" s="240"/>
      <c r="N17" s="254" t="s">
        <v>600</v>
      </c>
      <c r="O17" s="332"/>
      <c r="P17" s="241"/>
      <c r="Q17" s="332"/>
      <c r="R17" s="242"/>
      <c r="S17" s="335"/>
      <c r="T17" s="240"/>
      <c r="U17" s="247" t="s">
        <v>562</v>
      </c>
      <c r="V17" s="256" t="s">
        <v>526</v>
      </c>
      <c r="W17" s="257" t="s">
        <v>528</v>
      </c>
      <c r="X17" s="256" t="s">
        <v>599</v>
      </c>
      <c r="Y17" s="255" t="s">
        <v>515</v>
      </c>
      <c r="Z17" s="260" t="s">
        <v>550</v>
      </c>
    </row>
    <row r="18" spans="1:26" s="106" customFormat="1" ht="82.5" customHeight="1" thickBot="1" x14ac:dyDescent="0.3">
      <c r="A18" s="352"/>
      <c r="B18" s="353"/>
      <c r="C18" s="222">
        <v>4</v>
      </c>
      <c r="D18" s="234" t="s">
        <v>495</v>
      </c>
      <c r="E18" s="234" t="s">
        <v>427</v>
      </c>
      <c r="F18" s="235" t="s">
        <v>496</v>
      </c>
      <c r="G18" s="236" t="s">
        <v>474</v>
      </c>
      <c r="H18" s="237" t="s">
        <v>27</v>
      </c>
      <c r="I18" s="237">
        <f t="shared" si="0"/>
        <v>3</v>
      </c>
      <c r="J18" s="237" t="s">
        <v>22</v>
      </c>
      <c r="K18" s="238">
        <f t="shared" si="1"/>
        <v>10.1</v>
      </c>
      <c r="L18" s="239" t="str">
        <f t="shared" si="2"/>
        <v>Extrema</v>
      </c>
      <c r="M18" s="240">
        <f t="shared" si="3"/>
        <v>30.299999999999997</v>
      </c>
      <c r="N18" s="269" t="s">
        <v>594</v>
      </c>
      <c r="O18" s="241" t="s">
        <v>37</v>
      </c>
      <c r="P18" s="241">
        <f t="shared" si="4"/>
        <v>1</v>
      </c>
      <c r="Q18" s="241" t="s">
        <v>22</v>
      </c>
      <c r="R18" s="242">
        <f t="shared" si="5"/>
        <v>10.1</v>
      </c>
      <c r="S18" s="243" t="str">
        <f t="shared" si="6"/>
        <v>Alta</v>
      </c>
      <c r="T18" s="240">
        <f t="shared" si="7"/>
        <v>10.1</v>
      </c>
      <c r="U18" s="260" t="s">
        <v>563</v>
      </c>
      <c r="V18" s="255" t="s">
        <v>525</v>
      </c>
      <c r="W18" s="248" t="s">
        <v>527</v>
      </c>
      <c r="X18" s="255" t="s">
        <v>529</v>
      </c>
      <c r="Y18" s="255" t="s">
        <v>515</v>
      </c>
      <c r="Z18" s="260" t="s">
        <v>585</v>
      </c>
    </row>
    <row r="19" spans="1:26" s="106" customFormat="1" ht="51.75" customHeight="1" x14ac:dyDescent="0.25">
      <c r="A19" s="352"/>
      <c r="B19" s="353"/>
      <c r="C19" s="361">
        <v>5</v>
      </c>
      <c r="D19" s="347" t="s">
        <v>530</v>
      </c>
      <c r="E19" s="347" t="s">
        <v>427</v>
      </c>
      <c r="F19" s="229" t="s">
        <v>497</v>
      </c>
      <c r="G19" s="223" t="s">
        <v>466</v>
      </c>
      <c r="H19" s="298" t="s">
        <v>37</v>
      </c>
      <c r="I19" s="298">
        <f t="shared" si="0"/>
        <v>1</v>
      </c>
      <c r="J19" s="298" t="s">
        <v>22</v>
      </c>
      <c r="K19" s="309">
        <f t="shared" si="1"/>
        <v>10.1</v>
      </c>
      <c r="L19" s="311" t="str">
        <f t="shared" si="2"/>
        <v>Alta</v>
      </c>
      <c r="M19" s="325">
        <f t="shared" si="3"/>
        <v>10.1</v>
      </c>
      <c r="N19" s="339" t="s">
        <v>602</v>
      </c>
      <c r="O19" s="298" t="s">
        <v>37</v>
      </c>
      <c r="P19" s="298">
        <f t="shared" si="4"/>
        <v>1</v>
      </c>
      <c r="Q19" s="298" t="s">
        <v>23</v>
      </c>
      <c r="R19" s="309">
        <f t="shared" si="5"/>
        <v>5</v>
      </c>
      <c r="S19" s="311" t="str">
        <f t="shared" si="6"/>
        <v>Moderada</v>
      </c>
      <c r="T19" s="325">
        <f t="shared" si="7"/>
        <v>5</v>
      </c>
      <c r="U19" s="336" t="s">
        <v>564</v>
      </c>
      <c r="V19" s="313" t="s">
        <v>531</v>
      </c>
      <c r="W19" s="319" t="s">
        <v>532</v>
      </c>
      <c r="X19" s="316" t="s">
        <v>514</v>
      </c>
      <c r="Y19" s="313" t="s">
        <v>515</v>
      </c>
      <c r="Z19" s="301" t="s">
        <v>549</v>
      </c>
    </row>
    <row r="20" spans="1:26" s="106" customFormat="1" ht="51.75" customHeight="1" x14ac:dyDescent="0.25">
      <c r="A20" s="352"/>
      <c r="B20" s="353"/>
      <c r="C20" s="369"/>
      <c r="D20" s="348"/>
      <c r="E20" s="348"/>
      <c r="F20" s="244" t="s">
        <v>498</v>
      </c>
      <c r="G20" s="225" t="s">
        <v>476</v>
      </c>
      <c r="H20" s="299"/>
      <c r="I20" s="299"/>
      <c r="J20" s="299"/>
      <c r="K20" s="328"/>
      <c r="L20" s="329"/>
      <c r="M20" s="326"/>
      <c r="N20" s="340"/>
      <c r="O20" s="299"/>
      <c r="P20" s="299"/>
      <c r="Q20" s="299"/>
      <c r="R20" s="328"/>
      <c r="S20" s="329"/>
      <c r="T20" s="326"/>
      <c r="U20" s="337"/>
      <c r="V20" s="314"/>
      <c r="W20" s="320"/>
      <c r="X20" s="317"/>
      <c r="Y20" s="314"/>
      <c r="Z20" s="302"/>
    </row>
    <row r="21" spans="1:26" s="106" customFormat="1" ht="15.75" customHeight="1" thickBot="1" x14ac:dyDescent="0.3">
      <c r="A21" s="352"/>
      <c r="B21" s="353"/>
      <c r="C21" s="369"/>
      <c r="D21" s="348"/>
      <c r="E21" s="348"/>
      <c r="F21" s="255" t="s">
        <v>499</v>
      </c>
      <c r="G21" s="225" t="s">
        <v>471</v>
      </c>
      <c r="H21" s="299"/>
      <c r="I21" s="299"/>
      <c r="J21" s="299"/>
      <c r="K21" s="328"/>
      <c r="L21" s="329"/>
      <c r="M21" s="326"/>
      <c r="N21" s="341"/>
      <c r="O21" s="299"/>
      <c r="P21" s="299"/>
      <c r="Q21" s="299"/>
      <c r="R21" s="328"/>
      <c r="S21" s="329"/>
      <c r="T21" s="326"/>
      <c r="U21" s="338"/>
      <c r="V21" s="315"/>
      <c r="W21" s="321"/>
      <c r="X21" s="318"/>
      <c r="Y21" s="315"/>
      <c r="Z21" s="303"/>
    </row>
    <row r="22" spans="1:26" s="106" customFormat="1" ht="51.75" customHeight="1" x14ac:dyDescent="0.25">
      <c r="A22" s="352"/>
      <c r="B22" s="353"/>
      <c r="C22" s="361">
        <v>6</v>
      </c>
      <c r="D22" s="347" t="s">
        <v>533</v>
      </c>
      <c r="E22" s="347" t="s">
        <v>427</v>
      </c>
      <c r="F22" s="229" t="s">
        <v>500</v>
      </c>
      <c r="G22" s="223" t="s">
        <v>467</v>
      </c>
      <c r="H22" s="298"/>
      <c r="I22" s="298">
        <f t="shared" si="0"/>
        <v>0</v>
      </c>
      <c r="J22" s="298"/>
      <c r="K22" s="309">
        <f t="shared" si="1"/>
        <v>0</v>
      </c>
      <c r="L22" s="311" t="str">
        <f t="shared" si="2"/>
        <v/>
      </c>
      <c r="M22" s="325">
        <f t="shared" si="3"/>
        <v>0</v>
      </c>
      <c r="N22" s="230" t="s">
        <v>504</v>
      </c>
      <c r="O22" s="298"/>
      <c r="P22" s="298"/>
      <c r="Q22" s="298"/>
      <c r="R22" s="309"/>
      <c r="S22" s="311"/>
      <c r="T22" s="325">
        <f t="shared" ref="T22" si="8">+P22*R22</f>
        <v>0</v>
      </c>
      <c r="U22" s="224"/>
      <c r="V22" s="224"/>
      <c r="W22" s="224"/>
      <c r="X22" s="224"/>
      <c r="Y22" s="224"/>
      <c r="Z22" s="258"/>
    </row>
    <row r="23" spans="1:26" s="106" customFormat="1" ht="51.75" customHeight="1" thickBot="1" x14ac:dyDescent="0.3">
      <c r="A23" s="352"/>
      <c r="B23" s="353"/>
      <c r="C23" s="362"/>
      <c r="D23" s="349"/>
      <c r="E23" s="349"/>
      <c r="F23" s="232" t="s">
        <v>501</v>
      </c>
      <c r="G23" s="227" t="s">
        <v>471</v>
      </c>
      <c r="H23" s="300"/>
      <c r="I23" s="300"/>
      <c r="J23" s="300"/>
      <c r="K23" s="310"/>
      <c r="L23" s="312"/>
      <c r="M23" s="327"/>
      <c r="N23" s="233" t="s">
        <v>505</v>
      </c>
      <c r="O23" s="300"/>
      <c r="P23" s="300"/>
      <c r="Q23" s="300"/>
      <c r="R23" s="310"/>
      <c r="S23" s="312"/>
      <c r="T23" s="327"/>
      <c r="U23" s="228"/>
      <c r="V23" s="228"/>
      <c r="W23" s="228"/>
      <c r="X23" s="228"/>
      <c r="Y23" s="228"/>
      <c r="Z23" s="259"/>
    </row>
    <row r="24" spans="1:26" s="106" customFormat="1" ht="115.5" customHeight="1" x14ac:dyDescent="0.25">
      <c r="A24" s="352"/>
      <c r="B24" s="353"/>
      <c r="C24" s="363">
        <v>7</v>
      </c>
      <c r="D24" s="358" t="s">
        <v>534</v>
      </c>
      <c r="E24" s="358" t="s">
        <v>427</v>
      </c>
      <c r="F24" s="229" t="s">
        <v>502</v>
      </c>
      <c r="G24" s="223" t="s">
        <v>475</v>
      </c>
      <c r="H24" s="298" t="s">
        <v>27</v>
      </c>
      <c r="I24" s="298">
        <f t="shared" si="0"/>
        <v>3</v>
      </c>
      <c r="J24" s="298" t="s">
        <v>25</v>
      </c>
      <c r="K24" s="309">
        <f t="shared" si="1"/>
        <v>20.100000000000001</v>
      </c>
      <c r="L24" s="311" t="str">
        <f t="shared" si="2"/>
        <v>Extrema</v>
      </c>
      <c r="M24" s="325">
        <f t="shared" ref="M24" si="9">+I24*K24</f>
        <v>60.300000000000004</v>
      </c>
      <c r="N24" s="251" t="s">
        <v>603</v>
      </c>
      <c r="O24" s="298" t="s">
        <v>24</v>
      </c>
      <c r="P24" s="298">
        <f t="shared" si="4"/>
        <v>1.9</v>
      </c>
      <c r="Q24" s="298" t="s">
        <v>22</v>
      </c>
      <c r="R24" s="309">
        <f t="shared" si="5"/>
        <v>10.1</v>
      </c>
      <c r="S24" s="311" t="str">
        <f t="shared" si="6"/>
        <v>Alta</v>
      </c>
      <c r="T24" s="325">
        <f t="shared" ref="T24" si="10">+P24*R24</f>
        <v>19.189999999999998</v>
      </c>
      <c r="U24" s="250" t="s">
        <v>566</v>
      </c>
      <c r="V24" s="245" t="s">
        <v>537</v>
      </c>
      <c r="W24" s="248" t="s">
        <v>536</v>
      </c>
      <c r="X24" s="322" t="s">
        <v>514</v>
      </c>
      <c r="Y24" s="249" t="s">
        <v>515</v>
      </c>
      <c r="Z24" s="301" t="s">
        <v>569</v>
      </c>
    </row>
    <row r="25" spans="1:26" s="106" customFormat="1" ht="105" customHeight="1" x14ac:dyDescent="0.25">
      <c r="A25" s="352"/>
      <c r="B25" s="353"/>
      <c r="C25" s="364"/>
      <c r="D25" s="359"/>
      <c r="E25" s="359"/>
      <c r="F25" s="231" t="s">
        <v>503</v>
      </c>
      <c r="G25" s="225" t="s">
        <v>467</v>
      </c>
      <c r="H25" s="299"/>
      <c r="I25" s="299"/>
      <c r="J25" s="299"/>
      <c r="K25" s="328"/>
      <c r="L25" s="329"/>
      <c r="M25" s="326"/>
      <c r="N25" s="251" t="s">
        <v>604</v>
      </c>
      <c r="O25" s="299"/>
      <c r="P25" s="299"/>
      <c r="Q25" s="299"/>
      <c r="R25" s="328"/>
      <c r="S25" s="329"/>
      <c r="T25" s="326"/>
      <c r="U25" s="250" t="s">
        <v>565</v>
      </c>
      <c r="V25" s="245" t="s">
        <v>538</v>
      </c>
      <c r="W25" s="248" t="s">
        <v>536</v>
      </c>
      <c r="X25" s="323"/>
      <c r="Y25" s="249" t="s">
        <v>515</v>
      </c>
      <c r="Z25" s="302"/>
    </row>
    <row r="26" spans="1:26" s="106" customFormat="1" ht="78" customHeight="1" thickBot="1" x14ac:dyDescent="0.3">
      <c r="A26" s="352"/>
      <c r="B26" s="353"/>
      <c r="C26" s="365"/>
      <c r="D26" s="360"/>
      <c r="E26" s="360"/>
      <c r="F26" s="265" t="s">
        <v>568</v>
      </c>
      <c r="G26" s="227" t="s">
        <v>466</v>
      </c>
      <c r="H26" s="300"/>
      <c r="I26" s="300"/>
      <c r="J26" s="300"/>
      <c r="K26" s="310"/>
      <c r="L26" s="312"/>
      <c r="M26" s="327"/>
      <c r="N26" s="251" t="s">
        <v>605</v>
      </c>
      <c r="O26" s="300"/>
      <c r="P26" s="300"/>
      <c r="Q26" s="300"/>
      <c r="R26" s="310"/>
      <c r="S26" s="312"/>
      <c r="T26" s="327"/>
      <c r="U26" s="250" t="s">
        <v>567</v>
      </c>
      <c r="V26" s="245" t="s">
        <v>539</v>
      </c>
      <c r="W26" s="248" t="s">
        <v>519</v>
      </c>
      <c r="X26" s="324"/>
      <c r="Y26" s="249" t="s">
        <v>515</v>
      </c>
      <c r="Z26" s="303"/>
    </row>
    <row r="27" spans="1:26" s="106" customFormat="1" ht="102" customHeight="1" x14ac:dyDescent="0.25">
      <c r="A27" s="352"/>
      <c r="B27" s="353"/>
      <c r="C27" s="344">
        <v>8</v>
      </c>
      <c r="D27" s="347" t="s">
        <v>535</v>
      </c>
      <c r="E27" s="347" t="s">
        <v>427</v>
      </c>
      <c r="F27" s="262" t="s">
        <v>570</v>
      </c>
      <c r="G27" s="223" t="s">
        <v>466</v>
      </c>
      <c r="H27" s="298" t="s">
        <v>37</v>
      </c>
      <c r="I27" s="298">
        <f t="shared" si="0"/>
        <v>1</v>
      </c>
      <c r="J27" s="298" t="s">
        <v>22</v>
      </c>
      <c r="K27" s="309">
        <f t="shared" si="1"/>
        <v>10.1</v>
      </c>
      <c r="L27" s="311" t="str">
        <f t="shared" si="2"/>
        <v>Alta</v>
      </c>
      <c r="M27" s="325">
        <f t="shared" si="3"/>
        <v>10.1</v>
      </c>
      <c r="N27" s="342" t="s">
        <v>606</v>
      </c>
      <c r="O27" s="298" t="s">
        <v>37</v>
      </c>
      <c r="P27" s="298"/>
      <c r="Q27" s="298" t="s">
        <v>23</v>
      </c>
      <c r="R27" s="309"/>
      <c r="S27" s="311" t="s">
        <v>584</v>
      </c>
      <c r="T27" s="325"/>
      <c r="U27" s="224" t="s">
        <v>586</v>
      </c>
      <c r="V27" s="224" t="s">
        <v>573</v>
      </c>
      <c r="W27" s="224" t="s">
        <v>577</v>
      </c>
      <c r="X27" s="304" t="s">
        <v>579</v>
      </c>
      <c r="Y27" s="304" t="s">
        <v>580</v>
      </c>
      <c r="Z27" s="224" t="s">
        <v>581</v>
      </c>
    </row>
    <row r="28" spans="1:26" s="106" customFormat="1" ht="91.5" customHeight="1" x14ac:dyDescent="0.25">
      <c r="A28" s="352"/>
      <c r="B28" s="353"/>
      <c r="C28" s="345"/>
      <c r="D28" s="348"/>
      <c r="E28" s="348"/>
      <c r="F28" s="263" t="s">
        <v>571</v>
      </c>
      <c r="G28" s="225" t="s">
        <v>476</v>
      </c>
      <c r="H28" s="299"/>
      <c r="I28" s="299"/>
      <c r="J28" s="299"/>
      <c r="K28" s="328"/>
      <c r="L28" s="329"/>
      <c r="M28" s="326"/>
      <c r="N28" s="343"/>
      <c r="O28" s="299"/>
      <c r="P28" s="299"/>
      <c r="Q28" s="299"/>
      <c r="R28" s="328"/>
      <c r="S28" s="329"/>
      <c r="T28" s="326"/>
      <c r="U28" s="226" t="s">
        <v>587</v>
      </c>
      <c r="V28" s="226" t="s">
        <v>574</v>
      </c>
      <c r="W28" s="226" t="s">
        <v>576</v>
      </c>
      <c r="X28" s="305"/>
      <c r="Y28" s="305"/>
      <c r="Z28" s="226" t="s">
        <v>582</v>
      </c>
    </row>
    <row r="29" spans="1:26" s="106" customFormat="1" ht="78" customHeight="1" thickBot="1" x14ac:dyDescent="0.3">
      <c r="A29" s="354"/>
      <c r="B29" s="355"/>
      <c r="C29" s="346"/>
      <c r="D29" s="349"/>
      <c r="E29" s="349"/>
      <c r="F29" s="264" t="s">
        <v>572</v>
      </c>
      <c r="G29" s="227" t="s">
        <v>479</v>
      </c>
      <c r="H29" s="300"/>
      <c r="I29" s="300"/>
      <c r="J29" s="300"/>
      <c r="K29" s="310"/>
      <c r="L29" s="312"/>
      <c r="M29" s="327"/>
      <c r="N29" s="271" t="s">
        <v>607</v>
      </c>
      <c r="O29" s="300"/>
      <c r="P29" s="300"/>
      <c r="Q29" s="300"/>
      <c r="R29" s="310"/>
      <c r="S29" s="312"/>
      <c r="T29" s="327"/>
      <c r="U29" s="228" t="s">
        <v>588</v>
      </c>
      <c r="V29" s="228" t="s">
        <v>575</v>
      </c>
      <c r="W29" s="228" t="s">
        <v>578</v>
      </c>
      <c r="X29" s="306"/>
      <c r="Y29" s="306"/>
      <c r="Z29" s="228" t="s">
        <v>583</v>
      </c>
    </row>
    <row r="1048339" spans="7:7" ht="20.25" x14ac:dyDescent="0.25">
      <c r="G1048339" s="160" t="s">
        <v>466</v>
      </c>
    </row>
    <row r="1048340" spans="7:7" ht="20.25" x14ac:dyDescent="0.25">
      <c r="G1048340" s="160" t="s">
        <v>467</v>
      </c>
    </row>
    <row r="1048341" spans="7:7" ht="20.25" x14ac:dyDescent="0.25">
      <c r="G1048341" s="160" t="s">
        <v>468</v>
      </c>
    </row>
    <row r="1048342" spans="7:7" ht="20.25" x14ac:dyDescent="0.25">
      <c r="G1048342" s="160" t="s">
        <v>469</v>
      </c>
    </row>
    <row r="1048343" spans="7:7" ht="20.25" x14ac:dyDescent="0.25">
      <c r="G1048343" s="160" t="s">
        <v>470</v>
      </c>
    </row>
    <row r="1048344" spans="7:7" ht="20.25" x14ac:dyDescent="0.25">
      <c r="G1048344" s="160" t="s">
        <v>471</v>
      </c>
    </row>
    <row r="1048345" spans="7:7" ht="20.25" x14ac:dyDescent="0.25">
      <c r="G1048345" s="160" t="s">
        <v>472</v>
      </c>
    </row>
    <row r="1048346" spans="7:7" ht="20.25" x14ac:dyDescent="0.25">
      <c r="G1048346" s="160" t="s">
        <v>473</v>
      </c>
    </row>
    <row r="1048347" spans="7:7" ht="20.25" x14ac:dyDescent="0.25">
      <c r="G1048347" s="160" t="s">
        <v>474</v>
      </c>
    </row>
    <row r="1048348" spans="7:7" ht="20.25" x14ac:dyDescent="0.25">
      <c r="G1048348" s="160" t="s">
        <v>475</v>
      </c>
    </row>
    <row r="1048349" spans="7:7" ht="20.25" x14ac:dyDescent="0.25">
      <c r="G1048349" s="160" t="s">
        <v>476</v>
      </c>
    </row>
    <row r="1048350" spans="7:7" ht="20.25" x14ac:dyDescent="0.25">
      <c r="G1048350" s="160" t="s">
        <v>477</v>
      </c>
    </row>
    <row r="1048351" spans="7:7" ht="20.25" x14ac:dyDescent="0.25">
      <c r="G1048351" s="160" t="s">
        <v>478</v>
      </c>
    </row>
    <row r="1048352" spans="7:7" ht="20.25" x14ac:dyDescent="0.25">
      <c r="G1048352" s="160" t="s">
        <v>479</v>
      </c>
    </row>
    <row r="1048353" spans="7:7" ht="20.25" x14ac:dyDescent="0.25">
      <c r="G1048353" s="160" t="s">
        <v>480</v>
      </c>
    </row>
    <row r="1048354" spans="7:7" ht="20.25" x14ac:dyDescent="0.25">
      <c r="G1048354" s="160" t="s">
        <v>481</v>
      </c>
    </row>
    <row r="1048355" spans="7:7" ht="20.25" x14ac:dyDescent="0.25">
      <c r="G1048355" s="160" t="s">
        <v>482</v>
      </c>
    </row>
    <row r="1048356" spans="7:7" ht="20.25" x14ac:dyDescent="0.25">
      <c r="G1048356" s="160" t="s">
        <v>483</v>
      </c>
    </row>
  </sheetData>
  <autoFilter ref="B8:AD8" xr:uid="{00000000-0009-0000-0000-000002000000}"/>
  <mergeCells count="146">
    <mergeCell ref="O7:P8"/>
    <mergeCell ref="Q7:R8"/>
    <mergeCell ref="S7:T8"/>
    <mergeCell ref="A2:G2"/>
    <mergeCell ref="A3:G3"/>
    <mergeCell ref="A4:G4"/>
    <mergeCell ref="H2:Z2"/>
    <mergeCell ref="H3:Z3"/>
    <mergeCell ref="H4:Z4"/>
    <mergeCell ref="A5:E5"/>
    <mergeCell ref="F5:T5"/>
    <mergeCell ref="E6:E8"/>
    <mergeCell ref="AA5:AD5"/>
    <mergeCell ref="A6:B8"/>
    <mergeCell ref="C6:C8"/>
    <mergeCell ref="D6:D8"/>
    <mergeCell ref="F6:F8"/>
    <mergeCell ref="G6:G8"/>
    <mergeCell ref="H6:M6"/>
    <mergeCell ref="AC6:AC7"/>
    <mergeCell ref="AD6:AD7"/>
    <mergeCell ref="H7:M7"/>
    <mergeCell ref="H8:I8"/>
    <mergeCell ref="Z6:Z8"/>
    <mergeCell ref="AA6:AA7"/>
    <mergeCell ref="AB6:AB7"/>
    <mergeCell ref="U5:Z5"/>
    <mergeCell ref="W6:W8"/>
    <mergeCell ref="X6:X8"/>
    <mergeCell ref="Y6:Y8"/>
    <mergeCell ref="V6:V8"/>
    <mergeCell ref="J8:K8"/>
    <mergeCell ref="L8:M8"/>
    <mergeCell ref="N6:N8"/>
    <mergeCell ref="U6:U8"/>
    <mergeCell ref="O6:T6"/>
    <mergeCell ref="C27:C29"/>
    <mergeCell ref="D27:D29"/>
    <mergeCell ref="A9:B29"/>
    <mergeCell ref="F11:F12"/>
    <mergeCell ref="E9:E12"/>
    <mergeCell ref="E19:E21"/>
    <mergeCell ref="E22:E23"/>
    <mergeCell ref="E24:E26"/>
    <mergeCell ref="E27:E29"/>
    <mergeCell ref="C22:C23"/>
    <mergeCell ref="D22:D23"/>
    <mergeCell ref="C24:C26"/>
    <mergeCell ref="D24:D26"/>
    <mergeCell ref="C9:C12"/>
    <mergeCell ref="D9:D12"/>
    <mergeCell ref="C19:C21"/>
    <mergeCell ref="D19:D21"/>
    <mergeCell ref="D16:D17"/>
    <mergeCell ref="E16:E17"/>
    <mergeCell ref="C16:C17"/>
    <mergeCell ref="C13:C15"/>
    <mergeCell ref="D13:D15"/>
    <mergeCell ref="E13:E15"/>
    <mergeCell ref="M9:M12"/>
    <mergeCell ref="H19:H21"/>
    <mergeCell ref="J19:J21"/>
    <mergeCell ref="K19:K21"/>
    <mergeCell ref="I19:I21"/>
    <mergeCell ref="L19:L21"/>
    <mergeCell ref="M19:M21"/>
    <mergeCell ref="H9:H12"/>
    <mergeCell ref="I9:I12"/>
    <mergeCell ref="J9:J12"/>
    <mergeCell ref="K9:K12"/>
    <mergeCell ref="L9:L12"/>
    <mergeCell ref="H16:H17"/>
    <mergeCell ref="J16:J17"/>
    <mergeCell ref="L16:L17"/>
    <mergeCell ref="M22:M23"/>
    <mergeCell ref="Q27:Q29"/>
    <mergeCell ref="R27:R29"/>
    <mergeCell ref="S27:S29"/>
    <mergeCell ref="H13:H15"/>
    <mergeCell ref="J13:J15"/>
    <mergeCell ref="L13:L15"/>
    <mergeCell ref="H22:H23"/>
    <mergeCell ref="I22:I23"/>
    <mergeCell ref="J22:J23"/>
    <mergeCell ref="K22:K23"/>
    <mergeCell ref="L22:L23"/>
    <mergeCell ref="N27:N28"/>
    <mergeCell ref="M24:M26"/>
    <mergeCell ref="H27:H29"/>
    <mergeCell ref="I27:I29"/>
    <mergeCell ref="J27:J29"/>
    <mergeCell ref="K27:K29"/>
    <mergeCell ref="L27:L29"/>
    <mergeCell ref="M27:M29"/>
    <mergeCell ref="H24:H26"/>
    <mergeCell ref="I24:I26"/>
    <mergeCell ref="J24:J26"/>
    <mergeCell ref="K24:K26"/>
    <mergeCell ref="L24:L26"/>
    <mergeCell ref="X9:X12"/>
    <mergeCell ref="X13:X15"/>
    <mergeCell ref="T24:T26"/>
    <mergeCell ref="T22:T23"/>
    <mergeCell ref="T9:T12"/>
    <mergeCell ref="O13:O15"/>
    <mergeCell ref="Q13:Q15"/>
    <mergeCell ref="S13:S15"/>
    <mergeCell ref="U19:U21"/>
    <mergeCell ref="R9:R12"/>
    <mergeCell ref="S9:S12"/>
    <mergeCell ref="O16:O17"/>
    <mergeCell ref="Q16:Q17"/>
    <mergeCell ref="S16:S17"/>
    <mergeCell ref="N19:N21"/>
    <mergeCell ref="O19:O21"/>
    <mergeCell ref="P19:P21"/>
    <mergeCell ref="Q19:Q21"/>
    <mergeCell ref="R19:R21"/>
    <mergeCell ref="S19:S21"/>
    <mergeCell ref="T19:T21"/>
    <mergeCell ref="O9:O12"/>
    <mergeCell ref="P9:P12"/>
    <mergeCell ref="Q9:Q12"/>
    <mergeCell ref="Z24:Z26"/>
    <mergeCell ref="X27:X29"/>
    <mergeCell ref="Y27:Y29"/>
    <mergeCell ref="Z14:Z15"/>
    <mergeCell ref="Z19:Z21"/>
    <mergeCell ref="O22:O23"/>
    <mergeCell ref="P22:P23"/>
    <mergeCell ref="Q22:Q23"/>
    <mergeCell ref="R22:R23"/>
    <mergeCell ref="S22:S23"/>
    <mergeCell ref="V19:V21"/>
    <mergeCell ref="X19:X21"/>
    <mergeCell ref="Y19:Y21"/>
    <mergeCell ref="W19:W21"/>
    <mergeCell ref="X24:X26"/>
    <mergeCell ref="O27:O29"/>
    <mergeCell ref="P27:P29"/>
    <mergeCell ref="T27:T29"/>
    <mergeCell ref="O24:O26"/>
    <mergeCell ref="P24:P26"/>
    <mergeCell ref="Q24:Q26"/>
    <mergeCell ref="R24:R26"/>
    <mergeCell ref="S24:S26"/>
  </mergeCells>
  <conditionalFormatting sqref="L9 S16 S18:S19">
    <cfRule type="cellIs" dxfId="799" priority="93" operator="equal">
      <formula>"Extrema"</formula>
    </cfRule>
    <cfRule type="cellIs" dxfId="798" priority="94" operator="equal">
      <formula>"Alta"</formula>
    </cfRule>
    <cfRule type="cellIs" dxfId="797" priority="95" operator="equal">
      <formula>"Moderada"</formula>
    </cfRule>
    <cfRule type="cellIs" dxfId="796" priority="96" operator="equal">
      <formula>"Baja"</formula>
    </cfRule>
  </conditionalFormatting>
  <conditionalFormatting sqref="J9 Q16 Q18:Q19">
    <cfRule type="cellIs" dxfId="795" priority="90" operator="equal">
      <formula>"Catastrófico"</formula>
    </cfRule>
    <cfRule type="cellIs" dxfId="794" priority="91" operator="equal">
      <formula>"Mayor"</formula>
    </cfRule>
    <cfRule type="cellIs" dxfId="793" priority="92" operator="equal">
      <formula>"Moderado"</formula>
    </cfRule>
  </conditionalFormatting>
  <conditionalFormatting sqref="H9 O16 O18:O19">
    <cfRule type="cellIs" dxfId="792" priority="85" operator="equal">
      <formula>"Improbable"</formula>
    </cfRule>
    <cfRule type="containsText" dxfId="791" priority="86" operator="containsText" text="Casi Seguro">
      <formula>NOT(ISERROR(SEARCH("Casi Seguro",H9)))</formula>
    </cfRule>
    <cfRule type="containsText" dxfId="790" priority="87" operator="containsText" text="Posible">
      <formula>NOT(ISERROR(SEARCH("Posible",H9)))</formula>
    </cfRule>
    <cfRule type="cellIs" dxfId="789" priority="88" operator="equal">
      <formula>"Probable"</formula>
    </cfRule>
    <cfRule type="containsText" dxfId="788" priority="89" operator="containsText" text="Rara Vez">
      <formula>NOT(ISERROR(SEARCH("Rara Vez",H9)))</formula>
    </cfRule>
  </conditionalFormatting>
  <conditionalFormatting sqref="L13 L27 L22 L16 L18:L19">
    <cfRule type="cellIs" dxfId="787" priority="57" operator="equal">
      <formula>"Extrema"</formula>
    </cfRule>
    <cfRule type="cellIs" dxfId="786" priority="58" operator="equal">
      <formula>"Alta"</formula>
    </cfRule>
    <cfRule type="cellIs" dxfId="785" priority="59" operator="equal">
      <formula>"Moderada"</formula>
    </cfRule>
    <cfRule type="cellIs" dxfId="784" priority="60" operator="equal">
      <formula>"Baja"</formula>
    </cfRule>
  </conditionalFormatting>
  <conditionalFormatting sqref="J13 J27 J22 J16 J18:J19">
    <cfRule type="cellIs" dxfId="783" priority="54" operator="equal">
      <formula>"Catastrófico"</formula>
    </cfRule>
    <cfRule type="cellIs" dxfId="782" priority="55" operator="equal">
      <formula>"Mayor"</formula>
    </cfRule>
    <cfRule type="cellIs" dxfId="781" priority="56" operator="equal">
      <formula>"Moderado"</formula>
    </cfRule>
  </conditionalFormatting>
  <conditionalFormatting sqref="H13 H27 H22 H16 H18:H19">
    <cfRule type="cellIs" dxfId="780" priority="49" operator="equal">
      <formula>"Improbable"</formula>
    </cfRule>
    <cfRule type="containsText" dxfId="779" priority="50" operator="containsText" text="Casi Seguro">
      <formula>NOT(ISERROR(SEARCH("Casi Seguro",H13)))</formula>
    </cfRule>
    <cfRule type="containsText" dxfId="778" priority="51" operator="containsText" text="Posible">
      <formula>NOT(ISERROR(SEARCH("Posible",H13)))</formula>
    </cfRule>
    <cfRule type="cellIs" dxfId="777" priority="52" operator="equal">
      <formula>"Probable"</formula>
    </cfRule>
    <cfRule type="containsText" dxfId="776" priority="53" operator="containsText" text="Rara Vez">
      <formula>NOT(ISERROR(SEARCH("Rara Vez",H13)))</formula>
    </cfRule>
  </conditionalFormatting>
  <conditionalFormatting sqref="L24">
    <cfRule type="cellIs" dxfId="775" priority="45" operator="equal">
      <formula>"Extrema"</formula>
    </cfRule>
    <cfRule type="cellIs" dxfId="774" priority="46" operator="equal">
      <formula>"Alta"</formula>
    </cfRule>
    <cfRule type="cellIs" dxfId="773" priority="47" operator="equal">
      <formula>"Moderada"</formula>
    </cfRule>
    <cfRule type="cellIs" dxfId="772" priority="48" operator="equal">
      <formula>"Baja"</formula>
    </cfRule>
  </conditionalFormatting>
  <conditionalFormatting sqref="J24">
    <cfRule type="cellIs" dxfId="771" priority="42" operator="equal">
      <formula>"Catastrófico"</formula>
    </cfRule>
    <cfRule type="cellIs" dxfId="770" priority="43" operator="equal">
      <formula>"Mayor"</formula>
    </cfRule>
    <cfRule type="cellIs" dxfId="769" priority="44" operator="equal">
      <formula>"Moderado"</formula>
    </cfRule>
  </conditionalFormatting>
  <conditionalFormatting sqref="H24">
    <cfRule type="cellIs" dxfId="768" priority="37" operator="equal">
      <formula>"Improbable"</formula>
    </cfRule>
    <cfRule type="containsText" dxfId="767" priority="38" operator="containsText" text="Casi Seguro">
      <formula>NOT(ISERROR(SEARCH("Casi Seguro",H24)))</formula>
    </cfRule>
    <cfRule type="containsText" dxfId="766" priority="39" operator="containsText" text="Posible">
      <formula>NOT(ISERROR(SEARCH("Posible",H24)))</formula>
    </cfRule>
    <cfRule type="cellIs" dxfId="765" priority="40" operator="equal">
      <formula>"Probable"</formula>
    </cfRule>
    <cfRule type="containsText" dxfId="764" priority="41" operator="containsText" text="Rara Vez">
      <formula>NOT(ISERROR(SEARCH("Rara Vez",H24)))</formula>
    </cfRule>
  </conditionalFormatting>
  <conditionalFormatting sqref="S9">
    <cfRule type="cellIs" dxfId="763" priority="33" operator="equal">
      <formula>"Extrema"</formula>
    </cfRule>
    <cfRule type="cellIs" dxfId="762" priority="34" operator="equal">
      <formula>"Alta"</formula>
    </cfRule>
    <cfRule type="cellIs" dxfId="761" priority="35" operator="equal">
      <formula>"Moderada"</formula>
    </cfRule>
    <cfRule type="cellIs" dxfId="760" priority="36" operator="equal">
      <formula>"Baja"</formula>
    </cfRule>
  </conditionalFormatting>
  <conditionalFormatting sqref="Q9">
    <cfRule type="cellIs" dxfId="759" priority="30" operator="equal">
      <formula>"Catastrófico"</formula>
    </cfRule>
    <cfRule type="cellIs" dxfId="758" priority="31" operator="equal">
      <formula>"Mayor"</formula>
    </cfRule>
    <cfRule type="cellIs" dxfId="757" priority="32" operator="equal">
      <formula>"Moderado"</formula>
    </cfRule>
  </conditionalFormatting>
  <conditionalFormatting sqref="O9">
    <cfRule type="cellIs" dxfId="756" priority="25" operator="equal">
      <formula>"Improbable"</formula>
    </cfRule>
    <cfRule type="containsText" dxfId="755" priority="26" operator="containsText" text="Casi Seguro">
      <formula>NOT(ISERROR(SEARCH("Casi Seguro",O9)))</formula>
    </cfRule>
    <cfRule type="containsText" dxfId="754" priority="27" operator="containsText" text="Posible">
      <formula>NOT(ISERROR(SEARCH("Posible",O9)))</formula>
    </cfRule>
    <cfRule type="cellIs" dxfId="753" priority="28" operator="equal">
      <formula>"Probable"</formula>
    </cfRule>
    <cfRule type="containsText" dxfId="752" priority="29" operator="containsText" text="Rara Vez">
      <formula>NOT(ISERROR(SEARCH("Rara Vez",O9)))</formula>
    </cfRule>
  </conditionalFormatting>
  <conditionalFormatting sqref="S13 S27 S22">
    <cfRule type="cellIs" dxfId="751" priority="21" operator="equal">
      <formula>"Extrema"</formula>
    </cfRule>
    <cfRule type="cellIs" dxfId="750" priority="22" operator="equal">
      <formula>"Alta"</formula>
    </cfRule>
    <cfRule type="cellIs" dxfId="749" priority="23" operator="equal">
      <formula>"Moderada"</formula>
    </cfRule>
    <cfRule type="cellIs" dxfId="748" priority="24" operator="equal">
      <formula>"Baja"</formula>
    </cfRule>
  </conditionalFormatting>
  <conditionalFormatting sqref="Q13 Q27 Q22">
    <cfRule type="cellIs" dxfId="747" priority="18" operator="equal">
      <formula>"Catastrófico"</formula>
    </cfRule>
    <cfRule type="cellIs" dxfId="746" priority="19" operator="equal">
      <formula>"Mayor"</formula>
    </cfRule>
    <cfRule type="cellIs" dxfId="745" priority="20" operator="equal">
      <formula>"Moderado"</formula>
    </cfRule>
  </conditionalFormatting>
  <conditionalFormatting sqref="O13 O27 O22">
    <cfRule type="cellIs" dxfId="744" priority="13" operator="equal">
      <formula>"Improbable"</formula>
    </cfRule>
    <cfRule type="containsText" dxfId="743" priority="14" operator="containsText" text="Casi Seguro">
      <formula>NOT(ISERROR(SEARCH("Casi Seguro",O13)))</formula>
    </cfRule>
    <cfRule type="containsText" dxfId="742" priority="15" operator="containsText" text="Posible">
      <formula>NOT(ISERROR(SEARCH("Posible",O13)))</formula>
    </cfRule>
    <cfRule type="cellIs" dxfId="741" priority="16" operator="equal">
      <formula>"Probable"</formula>
    </cfRule>
    <cfRule type="containsText" dxfId="740" priority="17" operator="containsText" text="Rara Vez">
      <formula>NOT(ISERROR(SEARCH("Rara Vez",O13)))</formula>
    </cfRule>
  </conditionalFormatting>
  <conditionalFormatting sqref="S24">
    <cfRule type="cellIs" dxfId="739" priority="9" operator="equal">
      <formula>"Extrema"</formula>
    </cfRule>
    <cfRule type="cellIs" dxfId="738" priority="10" operator="equal">
      <formula>"Alta"</formula>
    </cfRule>
    <cfRule type="cellIs" dxfId="737" priority="11" operator="equal">
      <formula>"Moderada"</formula>
    </cfRule>
    <cfRule type="cellIs" dxfId="736" priority="12" operator="equal">
      <formula>"Baja"</formula>
    </cfRule>
  </conditionalFormatting>
  <conditionalFormatting sqref="Q24">
    <cfRule type="cellIs" dxfId="735" priority="6" operator="equal">
      <formula>"Catastrófico"</formula>
    </cfRule>
    <cfRule type="cellIs" dxfId="734" priority="7" operator="equal">
      <formula>"Mayor"</formula>
    </cfRule>
    <cfRule type="cellIs" dxfId="733" priority="8" operator="equal">
      <formula>"Moderado"</formula>
    </cfRule>
  </conditionalFormatting>
  <conditionalFormatting sqref="O24">
    <cfRule type="cellIs" dxfId="732" priority="1" operator="equal">
      <formula>"Improbable"</formula>
    </cfRule>
    <cfRule type="containsText" dxfId="731" priority="2" operator="containsText" text="Casi Seguro">
      <formula>NOT(ISERROR(SEARCH("Casi Seguro",O24)))</formula>
    </cfRule>
    <cfRule type="containsText" dxfId="730" priority="3" operator="containsText" text="Posible">
      <formula>NOT(ISERROR(SEARCH("Posible",O24)))</formula>
    </cfRule>
    <cfRule type="cellIs" dxfId="729" priority="4" operator="equal">
      <formula>"Probable"</formula>
    </cfRule>
    <cfRule type="containsText" dxfId="728" priority="5" operator="containsText" text="Rara Vez">
      <formula>NOT(ISERROR(SEARCH("Rara Vez",O24)))</formula>
    </cfRule>
  </conditionalFormatting>
  <dataValidations count="6">
    <dataValidation type="list" allowBlank="1" showInputMessage="1" showErrorMessage="1" sqref="H27 H24 H22 H9 O27 O24 O22 O9 H13 O13 H16 H18:H19 O16 O18:O19" xr:uid="{3B3CC01B-5951-40FA-ABEC-54F81177511B}">
      <formula1>"Rara Vez, Improbable, Posible, Probable, Casi Seguro"</formula1>
    </dataValidation>
    <dataValidation type="list" allowBlank="1" showInputMessage="1" showErrorMessage="1" sqref="J27 J24 J22 J9 Q27 Q24 Q22 Q9 J13 Q13 J16 J18:J19 Q16 Q18:Q19" xr:uid="{D7262FA2-B1A1-476F-BBCE-CD64A26457BC}">
      <formula1>"Moderado, Mayor, Catastrófico"</formula1>
    </dataValidation>
    <dataValidation type="list" allowBlank="1" showInputMessage="1" showErrorMessage="1" sqref="Y9:Y12 Y19" xr:uid="{9FE2647E-58CB-4D22-A9BE-655F15632F02}">
      <formula1>$X$198:$X$205</formula1>
    </dataValidation>
    <dataValidation type="list" allowBlank="1" showInputMessage="1" showErrorMessage="1" sqref="Y13:Y15 Y24:Y26" xr:uid="{D99FA5C3-5EC3-4EF5-AE24-01F1E165C4E6}">
      <formula1>$X$196:$X$203</formula1>
    </dataValidation>
    <dataValidation type="list" allowBlank="1" showInputMessage="1" showErrorMessage="1" sqref="Y16:Y18" xr:uid="{CA78C41D-0DB5-433E-9E4F-71DEDC2A2BAD}">
      <formula1>$X$195:$X$202</formula1>
    </dataValidation>
    <dataValidation type="list" allowBlank="1" showInputMessage="1" showErrorMessage="1" sqref="G9:G29" xr:uid="{4CE27626-C785-4221-B929-26891667A779}">
      <formula1>$G$1048339:$G$1048356</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8A08-F824-4198-98FD-CF46D58D9ED6}">
  <dimension ref="A1:AU187"/>
  <sheetViews>
    <sheetView zoomScale="80" zoomScaleNormal="80" workbookViewId="0">
      <selection activeCell="E34" sqref="E34:E35"/>
    </sheetView>
  </sheetViews>
  <sheetFormatPr baseColWidth="10" defaultRowHeight="14.25" x14ac:dyDescent="0.2"/>
  <cols>
    <col min="1" max="1" width="26" style="109" customWidth="1"/>
    <col min="2" max="3" width="38.7109375" style="109" customWidth="1"/>
    <col min="4" max="4" width="17.5703125" style="109" customWidth="1"/>
    <col min="5" max="5" width="23.42578125" style="109" customWidth="1"/>
    <col min="6" max="6" width="3.7109375" style="109" customWidth="1"/>
    <col min="7" max="7" width="4.85546875" style="109" customWidth="1"/>
    <col min="8" max="8" width="4.140625" style="109" customWidth="1"/>
    <col min="9" max="9" width="26" style="109" customWidth="1"/>
    <col min="10" max="11" width="38.7109375" style="109" customWidth="1"/>
    <col min="12" max="12" width="17.5703125" style="109" customWidth="1"/>
    <col min="13" max="13" width="23.42578125" style="109" customWidth="1"/>
    <col min="14" max="14" width="3.7109375" style="109" customWidth="1"/>
    <col min="15" max="15" width="4.85546875" style="109" customWidth="1"/>
    <col min="16" max="16" width="4.140625" style="109" customWidth="1"/>
    <col min="17" max="17" width="26" style="109" customWidth="1"/>
    <col min="18" max="19" width="38.7109375" style="109" customWidth="1"/>
    <col min="20" max="20" width="17.5703125" style="109" customWidth="1"/>
    <col min="21" max="21" width="23.42578125" style="109" customWidth="1"/>
    <col min="22" max="22" width="3.7109375" style="109" customWidth="1"/>
    <col min="23" max="23" width="4.85546875" style="109" customWidth="1"/>
    <col min="24" max="24" width="4.140625" style="109" customWidth="1"/>
    <col min="25" max="25" width="26" style="109" customWidth="1"/>
    <col min="26" max="27" width="38.7109375" style="109" customWidth="1"/>
    <col min="28" max="28" width="17.5703125" style="109" customWidth="1"/>
    <col min="29" max="29" width="23.42578125" style="109" customWidth="1"/>
    <col min="30" max="30" width="3.7109375" style="109" customWidth="1"/>
    <col min="31" max="31" width="4.85546875" style="109" customWidth="1"/>
    <col min="32" max="32" width="4.140625" style="109" customWidth="1"/>
    <col min="33" max="33" width="26" style="109" customWidth="1"/>
    <col min="34" max="35" width="38.7109375" style="109" customWidth="1"/>
    <col min="36" max="36" width="17.5703125" style="109" customWidth="1"/>
    <col min="37" max="37" width="23.42578125" style="109" customWidth="1"/>
    <col min="38" max="38" width="3.7109375" style="109" customWidth="1"/>
    <col min="39" max="39" width="4.85546875" style="109" customWidth="1"/>
    <col min="40" max="40" width="4.140625" style="109" customWidth="1"/>
    <col min="41" max="41" width="26" style="109" customWidth="1"/>
    <col min="42" max="43" width="38.7109375" style="109" customWidth="1"/>
    <col min="44" max="44" width="17.5703125" style="109" customWidth="1"/>
    <col min="45" max="45" width="23.42578125" style="109" customWidth="1"/>
    <col min="46" max="46" width="3.7109375" style="109" customWidth="1"/>
    <col min="47" max="47" width="4.85546875" style="109" customWidth="1"/>
    <col min="48" max="16384" width="11.42578125" style="109"/>
  </cols>
  <sheetData>
    <row r="1" spans="1:47" ht="15" thickBot="1" x14ac:dyDescent="0.25">
      <c r="F1" s="112"/>
      <c r="G1" s="113"/>
      <c r="H1" s="112"/>
      <c r="I1" s="153"/>
      <c r="J1" s="154"/>
      <c r="K1" s="154"/>
      <c r="L1" s="154"/>
      <c r="M1" s="155"/>
      <c r="N1" s="112"/>
      <c r="O1" s="113"/>
      <c r="P1" s="112"/>
      <c r="Q1" s="153"/>
      <c r="R1" s="154"/>
      <c r="S1" s="154"/>
      <c r="T1" s="154"/>
      <c r="U1" s="155"/>
      <c r="V1" s="112"/>
      <c r="W1" s="113"/>
      <c r="X1" s="112"/>
      <c r="Y1" s="153"/>
      <c r="Z1" s="154"/>
      <c r="AA1" s="154"/>
      <c r="AB1" s="154"/>
      <c r="AC1" s="155"/>
      <c r="AD1" s="112"/>
      <c r="AE1" s="113"/>
      <c r="AF1" s="112"/>
      <c r="AG1" s="153"/>
      <c r="AH1" s="154"/>
      <c r="AI1" s="154"/>
      <c r="AJ1" s="154"/>
      <c r="AK1" s="155"/>
      <c r="AL1" s="112"/>
      <c r="AM1" s="113"/>
      <c r="AN1" s="112"/>
      <c r="AO1" s="153"/>
      <c r="AP1" s="154"/>
      <c r="AQ1" s="154"/>
      <c r="AR1" s="154"/>
      <c r="AS1" s="155"/>
      <c r="AT1" s="112"/>
      <c r="AU1" s="113"/>
    </row>
    <row r="2" spans="1:47" ht="62.25" customHeight="1" thickBot="1" x14ac:dyDescent="0.25">
      <c r="A2" s="114" t="s">
        <v>341</v>
      </c>
      <c r="B2" s="425" t="e">
        <f>'DAFP V14'!#REF!</f>
        <v>#REF!</v>
      </c>
      <c r="C2" s="426"/>
      <c r="D2" s="426"/>
      <c r="E2" s="427"/>
      <c r="F2" s="112"/>
      <c r="G2" s="113"/>
      <c r="H2" s="112"/>
      <c r="I2" s="114" t="s">
        <v>341</v>
      </c>
      <c r="J2" s="425" t="e">
        <f>$B$2</f>
        <v>#REF!</v>
      </c>
      <c r="K2" s="426"/>
      <c r="L2" s="426"/>
      <c r="M2" s="427"/>
      <c r="N2" s="112"/>
      <c r="O2" s="113"/>
      <c r="P2" s="112"/>
      <c r="Q2" s="114" t="s">
        <v>341</v>
      </c>
      <c r="R2" s="425" t="e">
        <f>$B$2</f>
        <v>#REF!</v>
      </c>
      <c r="S2" s="426"/>
      <c r="T2" s="426"/>
      <c r="U2" s="427"/>
      <c r="V2" s="112"/>
      <c r="W2" s="113"/>
      <c r="X2" s="112"/>
      <c r="Y2" s="114" t="s">
        <v>341</v>
      </c>
      <c r="Z2" s="425" t="e">
        <f>$B$2</f>
        <v>#REF!</v>
      </c>
      <c r="AA2" s="426"/>
      <c r="AB2" s="426"/>
      <c r="AC2" s="427"/>
      <c r="AD2" s="112"/>
      <c r="AE2" s="113"/>
      <c r="AF2" s="112"/>
      <c r="AG2" s="114" t="s">
        <v>341</v>
      </c>
      <c r="AH2" s="425" t="e">
        <f>$B$2</f>
        <v>#REF!</v>
      </c>
      <c r="AI2" s="426"/>
      <c r="AJ2" s="426"/>
      <c r="AK2" s="427"/>
      <c r="AL2" s="112"/>
      <c r="AM2" s="113"/>
      <c r="AN2" s="112"/>
      <c r="AO2" s="114" t="s">
        <v>341</v>
      </c>
      <c r="AP2" s="425" t="e">
        <f>$B$2</f>
        <v>#REF!</v>
      </c>
      <c r="AQ2" s="426"/>
      <c r="AR2" s="426"/>
      <c r="AS2" s="427"/>
      <c r="AT2" s="112"/>
      <c r="AU2" s="113"/>
    </row>
    <row r="3" spans="1:47" ht="18.75" customHeight="1" thickBot="1" x14ac:dyDescent="0.25">
      <c r="A3" s="439" t="s">
        <v>327</v>
      </c>
      <c r="B3" s="440"/>
      <c r="C3" s="440"/>
      <c r="D3" s="440"/>
      <c r="E3" s="441"/>
      <c r="F3" s="112"/>
      <c r="G3" s="113"/>
      <c r="H3" s="112"/>
      <c r="I3" s="439" t="s">
        <v>327</v>
      </c>
      <c r="J3" s="440"/>
      <c r="K3" s="440"/>
      <c r="L3" s="440"/>
      <c r="M3" s="441"/>
      <c r="N3" s="112"/>
      <c r="O3" s="113"/>
      <c r="P3" s="112"/>
      <c r="Q3" s="439" t="s">
        <v>327</v>
      </c>
      <c r="R3" s="440"/>
      <c r="S3" s="440"/>
      <c r="T3" s="440"/>
      <c r="U3" s="441"/>
      <c r="V3" s="112"/>
      <c r="W3" s="113"/>
      <c r="X3" s="112"/>
      <c r="Y3" s="439" t="s">
        <v>327</v>
      </c>
      <c r="Z3" s="440"/>
      <c r="AA3" s="440"/>
      <c r="AB3" s="440"/>
      <c r="AC3" s="441"/>
      <c r="AD3" s="112"/>
      <c r="AE3" s="113"/>
      <c r="AF3" s="112"/>
      <c r="AG3" s="439" t="s">
        <v>327</v>
      </c>
      <c r="AH3" s="440"/>
      <c r="AI3" s="440"/>
      <c r="AJ3" s="440"/>
      <c r="AK3" s="441"/>
      <c r="AL3" s="112"/>
      <c r="AM3" s="113"/>
      <c r="AN3" s="112"/>
      <c r="AO3" s="439" t="s">
        <v>327</v>
      </c>
      <c r="AP3" s="440"/>
      <c r="AQ3" s="440"/>
      <c r="AR3" s="440"/>
      <c r="AS3" s="441"/>
      <c r="AT3" s="112"/>
      <c r="AU3" s="113"/>
    </row>
    <row r="4" spans="1:47" ht="36.75" thickBot="1" x14ac:dyDescent="0.25">
      <c r="A4" s="107" t="s">
        <v>328</v>
      </c>
      <c r="B4" s="108" t="s">
        <v>329</v>
      </c>
      <c r="C4" s="108" t="s">
        <v>330</v>
      </c>
      <c r="D4" s="108" t="s">
        <v>331</v>
      </c>
      <c r="E4" s="108" t="s">
        <v>332</v>
      </c>
      <c r="F4" s="112"/>
      <c r="G4" s="113"/>
      <c r="H4" s="112"/>
      <c r="I4" s="107" t="s">
        <v>328</v>
      </c>
      <c r="J4" s="108" t="s">
        <v>329</v>
      </c>
      <c r="K4" s="108" t="s">
        <v>330</v>
      </c>
      <c r="L4" s="108" t="s">
        <v>331</v>
      </c>
      <c r="M4" s="108" t="s">
        <v>332</v>
      </c>
      <c r="N4" s="112"/>
      <c r="O4" s="113"/>
      <c r="P4" s="112"/>
      <c r="Q4" s="107" t="s">
        <v>328</v>
      </c>
      <c r="R4" s="108" t="s">
        <v>329</v>
      </c>
      <c r="S4" s="108" t="s">
        <v>330</v>
      </c>
      <c r="T4" s="108" t="s">
        <v>331</v>
      </c>
      <c r="U4" s="108" t="s">
        <v>332</v>
      </c>
      <c r="V4" s="112"/>
      <c r="W4" s="113"/>
      <c r="X4" s="112"/>
      <c r="Y4" s="107" t="s">
        <v>328</v>
      </c>
      <c r="Z4" s="108" t="s">
        <v>329</v>
      </c>
      <c r="AA4" s="108" t="s">
        <v>330</v>
      </c>
      <c r="AB4" s="108" t="s">
        <v>331</v>
      </c>
      <c r="AC4" s="108" t="s">
        <v>332</v>
      </c>
      <c r="AD4" s="112"/>
      <c r="AE4" s="113"/>
      <c r="AF4" s="112"/>
      <c r="AG4" s="107" t="s">
        <v>328</v>
      </c>
      <c r="AH4" s="108" t="s">
        <v>329</v>
      </c>
      <c r="AI4" s="108" t="s">
        <v>330</v>
      </c>
      <c r="AJ4" s="108" t="s">
        <v>331</v>
      </c>
      <c r="AK4" s="108" t="s">
        <v>332</v>
      </c>
      <c r="AL4" s="112"/>
      <c r="AM4" s="113"/>
      <c r="AN4" s="112"/>
      <c r="AO4" s="107" t="s">
        <v>328</v>
      </c>
      <c r="AP4" s="108" t="s">
        <v>329</v>
      </c>
      <c r="AQ4" s="108" t="s">
        <v>330</v>
      </c>
      <c r="AR4" s="108" t="s">
        <v>331</v>
      </c>
      <c r="AS4" s="108" t="s">
        <v>332</v>
      </c>
      <c r="AT4" s="112"/>
      <c r="AU4" s="113"/>
    </row>
    <row r="5" spans="1:47" s="117" customFormat="1" ht="35.25" customHeight="1" x14ac:dyDescent="0.2">
      <c r="A5" s="428" t="s">
        <v>307</v>
      </c>
      <c r="B5" s="418" t="s">
        <v>339</v>
      </c>
      <c r="C5" s="420" t="s">
        <v>352</v>
      </c>
      <c r="D5" s="422">
        <v>5</v>
      </c>
      <c r="E5" s="422"/>
      <c r="F5" s="115"/>
      <c r="G5" s="116"/>
      <c r="H5" s="115"/>
      <c r="I5" s="428" t="s">
        <v>307</v>
      </c>
      <c r="J5" s="418" t="s">
        <v>339</v>
      </c>
      <c r="K5" s="420" t="s">
        <v>352</v>
      </c>
      <c r="L5" s="422">
        <v>5</v>
      </c>
      <c r="M5" s="422"/>
      <c r="N5" s="115"/>
      <c r="O5" s="116"/>
      <c r="P5" s="115"/>
      <c r="Q5" s="428" t="s">
        <v>307</v>
      </c>
      <c r="R5" s="418" t="s">
        <v>339</v>
      </c>
      <c r="S5" s="420" t="s">
        <v>352</v>
      </c>
      <c r="T5" s="422">
        <v>5</v>
      </c>
      <c r="U5" s="422"/>
      <c r="V5" s="115"/>
      <c r="W5" s="116"/>
      <c r="X5" s="115"/>
      <c r="Y5" s="428" t="s">
        <v>307</v>
      </c>
      <c r="Z5" s="418" t="s">
        <v>339</v>
      </c>
      <c r="AA5" s="420" t="s">
        <v>352</v>
      </c>
      <c r="AB5" s="422">
        <v>5</v>
      </c>
      <c r="AC5" s="422"/>
      <c r="AD5" s="115"/>
      <c r="AE5" s="116"/>
      <c r="AF5" s="115"/>
      <c r="AG5" s="428" t="s">
        <v>307</v>
      </c>
      <c r="AH5" s="418" t="s">
        <v>339</v>
      </c>
      <c r="AI5" s="420" t="s">
        <v>352</v>
      </c>
      <c r="AJ5" s="422">
        <v>5</v>
      </c>
      <c r="AK5" s="422"/>
      <c r="AL5" s="115"/>
      <c r="AM5" s="116"/>
      <c r="AN5" s="115"/>
      <c r="AO5" s="428" t="s">
        <v>307</v>
      </c>
      <c r="AP5" s="418" t="s">
        <v>339</v>
      </c>
      <c r="AQ5" s="420" t="s">
        <v>352</v>
      </c>
      <c r="AR5" s="422">
        <v>5</v>
      </c>
      <c r="AS5" s="422"/>
      <c r="AT5" s="115"/>
      <c r="AU5" s="116"/>
    </row>
    <row r="6" spans="1:47" s="117" customFormat="1" ht="35.25" customHeight="1" x14ac:dyDescent="0.2">
      <c r="A6" s="429"/>
      <c r="B6" s="419"/>
      <c r="C6" s="421"/>
      <c r="D6" s="423"/>
      <c r="E6" s="423"/>
      <c r="F6" s="115"/>
      <c r="G6" s="116"/>
      <c r="H6" s="115"/>
      <c r="I6" s="429"/>
      <c r="J6" s="419"/>
      <c r="K6" s="421"/>
      <c r="L6" s="423"/>
      <c r="M6" s="423"/>
      <c r="N6" s="115"/>
      <c r="O6" s="116"/>
      <c r="P6" s="115"/>
      <c r="Q6" s="429"/>
      <c r="R6" s="419"/>
      <c r="S6" s="421"/>
      <c r="T6" s="423"/>
      <c r="U6" s="423"/>
      <c r="V6" s="115"/>
      <c r="W6" s="116"/>
      <c r="X6" s="115"/>
      <c r="Y6" s="429"/>
      <c r="Z6" s="419"/>
      <c r="AA6" s="421"/>
      <c r="AB6" s="423"/>
      <c r="AC6" s="423"/>
      <c r="AD6" s="115"/>
      <c r="AE6" s="116"/>
      <c r="AF6" s="115"/>
      <c r="AG6" s="429"/>
      <c r="AH6" s="419"/>
      <c r="AI6" s="421"/>
      <c r="AJ6" s="423"/>
      <c r="AK6" s="423"/>
      <c r="AL6" s="115"/>
      <c r="AM6" s="116"/>
      <c r="AN6" s="115"/>
      <c r="AO6" s="429"/>
      <c r="AP6" s="419"/>
      <c r="AQ6" s="421"/>
      <c r="AR6" s="423"/>
      <c r="AS6" s="423"/>
      <c r="AT6" s="115"/>
      <c r="AU6" s="116"/>
    </row>
    <row r="7" spans="1:47" s="117" customFormat="1" ht="35.25" customHeight="1" x14ac:dyDescent="0.2">
      <c r="A7" s="428" t="s">
        <v>26</v>
      </c>
      <c r="B7" s="430" t="s">
        <v>337</v>
      </c>
      <c r="C7" s="424" t="s">
        <v>348</v>
      </c>
      <c r="D7" s="431">
        <v>4</v>
      </c>
      <c r="E7" s="431"/>
      <c r="F7" s="115"/>
      <c r="G7" s="116"/>
      <c r="H7" s="115"/>
      <c r="I7" s="428" t="s">
        <v>26</v>
      </c>
      <c r="J7" s="430" t="s">
        <v>337</v>
      </c>
      <c r="K7" s="424" t="s">
        <v>348</v>
      </c>
      <c r="L7" s="431">
        <v>4</v>
      </c>
      <c r="M7" s="431"/>
      <c r="N7" s="115"/>
      <c r="O7" s="116"/>
      <c r="P7" s="115"/>
      <c r="Q7" s="428" t="s">
        <v>26</v>
      </c>
      <c r="R7" s="430" t="s">
        <v>337</v>
      </c>
      <c r="S7" s="424" t="s">
        <v>348</v>
      </c>
      <c r="T7" s="431">
        <v>4</v>
      </c>
      <c r="U7" s="431"/>
      <c r="V7" s="115"/>
      <c r="W7" s="116"/>
      <c r="X7" s="115"/>
      <c r="Y7" s="428" t="s">
        <v>26</v>
      </c>
      <c r="Z7" s="430" t="s">
        <v>337</v>
      </c>
      <c r="AA7" s="424" t="s">
        <v>348</v>
      </c>
      <c r="AB7" s="431">
        <v>4</v>
      </c>
      <c r="AC7" s="431"/>
      <c r="AD7" s="115"/>
      <c r="AE7" s="116"/>
      <c r="AF7" s="115"/>
      <c r="AG7" s="428" t="s">
        <v>26</v>
      </c>
      <c r="AH7" s="430" t="s">
        <v>337</v>
      </c>
      <c r="AI7" s="424" t="s">
        <v>348</v>
      </c>
      <c r="AJ7" s="431">
        <v>4</v>
      </c>
      <c r="AK7" s="431"/>
      <c r="AL7" s="115"/>
      <c r="AM7" s="116"/>
      <c r="AN7" s="115"/>
      <c r="AO7" s="428" t="s">
        <v>26</v>
      </c>
      <c r="AP7" s="430" t="s">
        <v>337</v>
      </c>
      <c r="AQ7" s="424" t="s">
        <v>348</v>
      </c>
      <c r="AR7" s="431">
        <v>4</v>
      </c>
      <c r="AS7" s="431"/>
      <c r="AT7" s="115"/>
      <c r="AU7" s="116"/>
    </row>
    <row r="8" spans="1:47" s="117" customFormat="1" ht="35.25" customHeight="1" x14ac:dyDescent="0.2">
      <c r="A8" s="429"/>
      <c r="B8" s="419"/>
      <c r="C8" s="421"/>
      <c r="D8" s="423"/>
      <c r="E8" s="423"/>
      <c r="F8" s="115"/>
      <c r="G8" s="116"/>
      <c r="H8" s="115"/>
      <c r="I8" s="429"/>
      <c r="J8" s="419"/>
      <c r="K8" s="421"/>
      <c r="L8" s="423"/>
      <c r="M8" s="423"/>
      <c r="N8" s="115"/>
      <c r="O8" s="116"/>
      <c r="P8" s="115"/>
      <c r="Q8" s="429"/>
      <c r="R8" s="419"/>
      <c r="S8" s="421"/>
      <c r="T8" s="423"/>
      <c r="U8" s="423"/>
      <c r="V8" s="115"/>
      <c r="W8" s="116"/>
      <c r="X8" s="115"/>
      <c r="Y8" s="429"/>
      <c r="Z8" s="419"/>
      <c r="AA8" s="421"/>
      <c r="AB8" s="423"/>
      <c r="AC8" s="423"/>
      <c r="AD8" s="115"/>
      <c r="AE8" s="116"/>
      <c r="AF8" s="115"/>
      <c r="AG8" s="429"/>
      <c r="AH8" s="419"/>
      <c r="AI8" s="421"/>
      <c r="AJ8" s="423"/>
      <c r="AK8" s="423"/>
      <c r="AL8" s="115"/>
      <c r="AM8" s="116"/>
      <c r="AN8" s="115"/>
      <c r="AO8" s="429"/>
      <c r="AP8" s="419"/>
      <c r="AQ8" s="421"/>
      <c r="AR8" s="423"/>
      <c r="AS8" s="423"/>
      <c r="AT8" s="115"/>
      <c r="AU8" s="116"/>
    </row>
    <row r="9" spans="1:47" s="117" customFormat="1" ht="35.25" customHeight="1" x14ac:dyDescent="0.2">
      <c r="A9" s="428" t="s">
        <v>27</v>
      </c>
      <c r="B9" s="430" t="s">
        <v>340</v>
      </c>
      <c r="C9" s="424" t="s">
        <v>350</v>
      </c>
      <c r="D9" s="431">
        <v>3</v>
      </c>
      <c r="E9" s="431"/>
      <c r="F9" s="115"/>
      <c r="G9" s="116"/>
      <c r="H9" s="115"/>
      <c r="I9" s="428" t="s">
        <v>27</v>
      </c>
      <c r="J9" s="430" t="s">
        <v>340</v>
      </c>
      <c r="K9" s="424" t="s">
        <v>350</v>
      </c>
      <c r="L9" s="431">
        <v>3</v>
      </c>
      <c r="M9" s="431"/>
      <c r="N9" s="115"/>
      <c r="O9" s="116"/>
      <c r="P9" s="115"/>
      <c r="Q9" s="428" t="s">
        <v>27</v>
      </c>
      <c r="R9" s="430" t="s">
        <v>340</v>
      </c>
      <c r="S9" s="424" t="s">
        <v>350</v>
      </c>
      <c r="T9" s="431">
        <v>3</v>
      </c>
      <c r="U9" s="431"/>
      <c r="V9" s="115"/>
      <c r="W9" s="116"/>
      <c r="X9" s="115"/>
      <c r="Y9" s="428" t="s">
        <v>27</v>
      </c>
      <c r="Z9" s="430" t="s">
        <v>340</v>
      </c>
      <c r="AA9" s="424" t="s">
        <v>350</v>
      </c>
      <c r="AB9" s="431">
        <v>3</v>
      </c>
      <c r="AC9" s="431"/>
      <c r="AD9" s="115"/>
      <c r="AE9" s="116"/>
      <c r="AF9" s="115"/>
      <c r="AG9" s="428" t="s">
        <v>27</v>
      </c>
      <c r="AH9" s="430" t="s">
        <v>340</v>
      </c>
      <c r="AI9" s="424" t="s">
        <v>350</v>
      </c>
      <c r="AJ9" s="431">
        <v>3</v>
      </c>
      <c r="AK9" s="431"/>
      <c r="AL9" s="115"/>
      <c r="AM9" s="116"/>
      <c r="AN9" s="115"/>
      <c r="AO9" s="428" t="s">
        <v>27</v>
      </c>
      <c r="AP9" s="430" t="s">
        <v>340</v>
      </c>
      <c r="AQ9" s="424" t="s">
        <v>350</v>
      </c>
      <c r="AR9" s="431">
        <v>3</v>
      </c>
      <c r="AS9" s="431"/>
      <c r="AT9" s="115"/>
      <c r="AU9" s="116"/>
    </row>
    <row r="10" spans="1:47" s="117" customFormat="1" ht="35.25" customHeight="1" x14ac:dyDescent="0.2">
      <c r="A10" s="429"/>
      <c r="B10" s="419"/>
      <c r="C10" s="421"/>
      <c r="D10" s="423"/>
      <c r="E10" s="423"/>
      <c r="F10" s="115"/>
      <c r="G10" s="116"/>
      <c r="H10" s="115"/>
      <c r="I10" s="429"/>
      <c r="J10" s="419"/>
      <c r="K10" s="421"/>
      <c r="L10" s="423"/>
      <c r="M10" s="423"/>
      <c r="N10" s="115"/>
      <c r="O10" s="116"/>
      <c r="P10" s="115"/>
      <c r="Q10" s="429"/>
      <c r="R10" s="419"/>
      <c r="S10" s="421"/>
      <c r="T10" s="423"/>
      <c r="U10" s="423"/>
      <c r="V10" s="115"/>
      <c r="W10" s="116"/>
      <c r="X10" s="115"/>
      <c r="Y10" s="429"/>
      <c r="Z10" s="419"/>
      <c r="AA10" s="421"/>
      <c r="AB10" s="423"/>
      <c r="AC10" s="423"/>
      <c r="AD10" s="115"/>
      <c r="AE10" s="116"/>
      <c r="AF10" s="115"/>
      <c r="AG10" s="429"/>
      <c r="AH10" s="419"/>
      <c r="AI10" s="421"/>
      <c r="AJ10" s="423"/>
      <c r="AK10" s="423"/>
      <c r="AL10" s="115"/>
      <c r="AM10" s="116"/>
      <c r="AN10" s="115"/>
      <c r="AO10" s="429"/>
      <c r="AP10" s="419"/>
      <c r="AQ10" s="421"/>
      <c r="AR10" s="423"/>
      <c r="AS10" s="423"/>
      <c r="AT10" s="115"/>
      <c r="AU10" s="116"/>
    </row>
    <row r="11" spans="1:47" s="117" customFormat="1" ht="35.25" customHeight="1" x14ac:dyDescent="0.2">
      <c r="A11" s="428" t="s">
        <v>24</v>
      </c>
      <c r="B11" s="430" t="s">
        <v>340</v>
      </c>
      <c r="C11" s="424" t="s">
        <v>351</v>
      </c>
      <c r="D11" s="431">
        <v>2</v>
      </c>
      <c r="E11" s="431"/>
      <c r="F11" s="115"/>
      <c r="G11" s="116"/>
      <c r="H11" s="115"/>
      <c r="I11" s="428" t="s">
        <v>24</v>
      </c>
      <c r="J11" s="430" t="s">
        <v>340</v>
      </c>
      <c r="K11" s="424" t="s">
        <v>351</v>
      </c>
      <c r="L11" s="431">
        <v>2</v>
      </c>
      <c r="M11" s="431"/>
      <c r="N11" s="115"/>
      <c r="O11" s="116"/>
      <c r="P11" s="115"/>
      <c r="Q11" s="428" t="s">
        <v>24</v>
      </c>
      <c r="R11" s="430" t="s">
        <v>340</v>
      </c>
      <c r="S11" s="424" t="s">
        <v>351</v>
      </c>
      <c r="T11" s="431">
        <v>2</v>
      </c>
      <c r="U11" s="431"/>
      <c r="V11" s="115"/>
      <c r="W11" s="116"/>
      <c r="X11" s="115"/>
      <c r="Y11" s="428" t="s">
        <v>24</v>
      </c>
      <c r="Z11" s="430" t="s">
        <v>340</v>
      </c>
      <c r="AA11" s="424" t="s">
        <v>351</v>
      </c>
      <c r="AB11" s="431">
        <v>2</v>
      </c>
      <c r="AC11" s="431"/>
      <c r="AD11" s="115"/>
      <c r="AE11" s="116"/>
      <c r="AF11" s="115"/>
      <c r="AG11" s="428" t="s">
        <v>24</v>
      </c>
      <c r="AH11" s="430" t="s">
        <v>340</v>
      </c>
      <c r="AI11" s="424" t="s">
        <v>351</v>
      </c>
      <c r="AJ11" s="431">
        <v>2</v>
      </c>
      <c r="AK11" s="431"/>
      <c r="AL11" s="115"/>
      <c r="AM11" s="116"/>
      <c r="AN11" s="115"/>
      <c r="AO11" s="428" t="s">
        <v>24</v>
      </c>
      <c r="AP11" s="430" t="s">
        <v>340</v>
      </c>
      <c r="AQ11" s="424" t="s">
        <v>351</v>
      </c>
      <c r="AR11" s="431">
        <v>2</v>
      </c>
      <c r="AS11" s="431"/>
      <c r="AT11" s="115"/>
      <c r="AU11" s="116"/>
    </row>
    <row r="12" spans="1:47" s="117" customFormat="1" ht="35.25" customHeight="1" x14ac:dyDescent="0.2">
      <c r="A12" s="429"/>
      <c r="B12" s="419"/>
      <c r="C12" s="421"/>
      <c r="D12" s="423"/>
      <c r="E12" s="423"/>
      <c r="F12" s="115"/>
      <c r="G12" s="116"/>
      <c r="H12" s="115"/>
      <c r="I12" s="429"/>
      <c r="J12" s="419"/>
      <c r="K12" s="421"/>
      <c r="L12" s="423"/>
      <c r="M12" s="423"/>
      <c r="N12" s="115"/>
      <c r="O12" s="116"/>
      <c r="P12" s="115"/>
      <c r="Q12" s="429"/>
      <c r="R12" s="419"/>
      <c r="S12" s="421"/>
      <c r="T12" s="423"/>
      <c r="U12" s="423"/>
      <c r="V12" s="115"/>
      <c r="W12" s="116"/>
      <c r="X12" s="115"/>
      <c r="Y12" s="429"/>
      <c r="Z12" s="419"/>
      <c r="AA12" s="421"/>
      <c r="AB12" s="423"/>
      <c r="AC12" s="423"/>
      <c r="AD12" s="115"/>
      <c r="AE12" s="116"/>
      <c r="AF12" s="115"/>
      <c r="AG12" s="429"/>
      <c r="AH12" s="419"/>
      <c r="AI12" s="421"/>
      <c r="AJ12" s="423"/>
      <c r="AK12" s="423"/>
      <c r="AL12" s="115"/>
      <c r="AM12" s="116"/>
      <c r="AN12" s="115"/>
      <c r="AO12" s="429"/>
      <c r="AP12" s="419"/>
      <c r="AQ12" s="421"/>
      <c r="AR12" s="423"/>
      <c r="AS12" s="423"/>
      <c r="AT12" s="115"/>
      <c r="AU12" s="116"/>
    </row>
    <row r="13" spans="1:47" s="117" customFormat="1" ht="35.25" customHeight="1" x14ac:dyDescent="0.2">
      <c r="A13" s="428" t="s">
        <v>37</v>
      </c>
      <c r="B13" s="430" t="s">
        <v>338</v>
      </c>
      <c r="C13" s="424" t="s">
        <v>349</v>
      </c>
      <c r="D13" s="431">
        <v>1</v>
      </c>
      <c r="E13" s="431"/>
      <c r="F13" s="115"/>
      <c r="G13" s="116"/>
      <c r="H13" s="115"/>
      <c r="I13" s="428" t="s">
        <v>37</v>
      </c>
      <c r="J13" s="430" t="s">
        <v>338</v>
      </c>
      <c r="K13" s="424" t="s">
        <v>349</v>
      </c>
      <c r="L13" s="431">
        <v>1</v>
      </c>
      <c r="M13" s="431"/>
      <c r="N13" s="115"/>
      <c r="O13" s="116"/>
      <c r="P13" s="115"/>
      <c r="Q13" s="428" t="s">
        <v>37</v>
      </c>
      <c r="R13" s="430" t="s">
        <v>338</v>
      </c>
      <c r="S13" s="424" t="s">
        <v>349</v>
      </c>
      <c r="T13" s="431">
        <v>1</v>
      </c>
      <c r="U13" s="431"/>
      <c r="V13" s="115"/>
      <c r="W13" s="116"/>
      <c r="X13" s="115"/>
      <c r="Y13" s="428" t="s">
        <v>37</v>
      </c>
      <c r="Z13" s="430" t="s">
        <v>338</v>
      </c>
      <c r="AA13" s="424" t="s">
        <v>349</v>
      </c>
      <c r="AB13" s="431">
        <v>1</v>
      </c>
      <c r="AC13" s="431"/>
      <c r="AD13" s="115"/>
      <c r="AE13" s="116"/>
      <c r="AF13" s="115"/>
      <c r="AG13" s="428" t="s">
        <v>37</v>
      </c>
      <c r="AH13" s="430" t="s">
        <v>338</v>
      </c>
      <c r="AI13" s="424" t="s">
        <v>349</v>
      </c>
      <c r="AJ13" s="431">
        <v>1</v>
      </c>
      <c r="AK13" s="431"/>
      <c r="AL13" s="115"/>
      <c r="AM13" s="116"/>
      <c r="AN13" s="115"/>
      <c r="AO13" s="428" t="s">
        <v>37</v>
      </c>
      <c r="AP13" s="430" t="s">
        <v>338</v>
      </c>
      <c r="AQ13" s="424" t="s">
        <v>349</v>
      </c>
      <c r="AR13" s="431">
        <v>1</v>
      </c>
      <c r="AS13" s="431"/>
      <c r="AT13" s="115"/>
      <c r="AU13" s="116"/>
    </row>
    <row r="14" spans="1:47" s="117" customFormat="1" ht="35.25" customHeight="1" thickBot="1" x14ac:dyDescent="0.25">
      <c r="A14" s="432"/>
      <c r="B14" s="433"/>
      <c r="C14" s="434"/>
      <c r="D14" s="435"/>
      <c r="E14" s="435"/>
      <c r="F14" s="115"/>
      <c r="G14" s="116"/>
      <c r="H14" s="115"/>
      <c r="I14" s="432"/>
      <c r="J14" s="433"/>
      <c r="K14" s="434"/>
      <c r="L14" s="435"/>
      <c r="M14" s="435"/>
      <c r="N14" s="115"/>
      <c r="O14" s="116"/>
      <c r="P14" s="115"/>
      <c r="Q14" s="432"/>
      <c r="R14" s="433"/>
      <c r="S14" s="434"/>
      <c r="T14" s="435"/>
      <c r="U14" s="435"/>
      <c r="V14" s="115"/>
      <c r="W14" s="116"/>
      <c r="X14" s="115"/>
      <c r="Y14" s="432"/>
      <c r="Z14" s="433"/>
      <c r="AA14" s="434"/>
      <c r="AB14" s="435"/>
      <c r="AC14" s="435"/>
      <c r="AD14" s="115"/>
      <c r="AE14" s="116"/>
      <c r="AF14" s="115"/>
      <c r="AG14" s="432"/>
      <c r="AH14" s="433"/>
      <c r="AI14" s="434"/>
      <c r="AJ14" s="435"/>
      <c r="AK14" s="435"/>
      <c r="AL14" s="115"/>
      <c r="AM14" s="116"/>
      <c r="AN14" s="115"/>
      <c r="AO14" s="432"/>
      <c r="AP14" s="433"/>
      <c r="AQ14" s="434"/>
      <c r="AR14" s="435"/>
      <c r="AS14" s="435"/>
      <c r="AT14" s="115"/>
      <c r="AU14" s="116"/>
    </row>
    <row r="15" spans="1:47" x14ac:dyDescent="0.2">
      <c r="A15" s="112"/>
      <c r="B15" s="112"/>
      <c r="C15" s="112"/>
      <c r="D15" s="112"/>
      <c r="E15" s="112"/>
      <c r="F15" s="112"/>
      <c r="G15" s="113"/>
      <c r="H15" s="112"/>
      <c r="I15" s="112"/>
      <c r="J15" s="112"/>
      <c r="K15" s="112"/>
      <c r="L15" s="112"/>
      <c r="M15" s="112"/>
      <c r="N15" s="112"/>
      <c r="O15" s="113"/>
      <c r="P15" s="112"/>
      <c r="Q15" s="112"/>
      <c r="R15" s="112"/>
      <c r="S15" s="112"/>
      <c r="T15" s="112"/>
      <c r="U15" s="112"/>
      <c r="V15" s="112"/>
      <c r="W15" s="113"/>
      <c r="X15" s="112"/>
      <c r="Y15" s="112"/>
      <c r="Z15" s="112"/>
      <c r="AA15" s="112"/>
      <c r="AB15" s="112"/>
      <c r="AC15" s="112"/>
      <c r="AD15" s="112"/>
      <c r="AE15" s="113"/>
      <c r="AF15" s="112"/>
      <c r="AG15" s="112"/>
      <c r="AH15" s="112"/>
      <c r="AI15" s="112"/>
      <c r="AJ15" s="112"/>
      <c r="AK15" s="112"/>
      <c r="AL15" s="112"/>
      <c r="AM15" s="113"/>
      <c r="AN15" s="112"/>
      <c r="AO15" s="112"/>
      <c r="AP15" s="112"/>
      <c r="AQ15" s="112"/>
      <c r="AR15" s="112"/>
      <c r="AS15" s="112"/>
      <c r="AT15" s="112"/>
      <c r="AU15" s="113"/>
    </row>
    <row r="16" spans="1:47" ht="15" thickBot="1" x14ac:dyDescent="0.25">
      <c r="A16" s="112"/>
      <c r="B16" s="112"/>
      <c r="C16" s="112"/>
      <c r="D16" s="112"/>
      <c r="E16" s="112"/>
      <c r="F16" s="112"/>
      <c r="G16" s="113"/>
      <c r="H16" s="112"/>
      <c r="I16" s="112"/>
      <c r="J16" s="112"/>
      <c r="K16" s="112"/>
      <c r="L16" s="112"/>
      <c r="M16" s="112"/>
      <c r="N16" s="112"/>
      <c r="O16" s="113"/>
      <c r="P16" s="112"/>
      <c r="Q16" s="112"/>
      <c r="R16" s="112"/>
      <c r="S16" s="112"/>
      <c r="T16" s="112"/>
      <c r="U16" s="112"/>
      <c r="V16" s="112"/>
      <c r="W16" s="113"/>
      <c r="X16" s="112"/>
      <c r="Y16" s="112"/>
      <c r="Z16" s="112"/>
      <c r="AA16" s="112"/>
      <c r="AB16" s="112"/>
      <c r="AC16" s="112"/>
      <c r="AD16" s="112"/>
      <c r="AE16" s="113"/>
      <c r="AF16" s="112"/>
      <c r="AG16" s="112"/>
      <c r="AH16" s="112"/>
      <c r="AI16" s="112"/>
      <c r="AJ16" s="112"/>
      <c r="AK16" s="112"/>
      <c r="AL16" s="112"/>
      <c r="AM16" s="113"/>
      <c r="AN16" s="112"/>
      <c r="AO16" s="112"/>
      <c r="AP16" s="112"/>
      <c r="AQ16" s="112"/>
      <c r="AR16" s="112"/>
      <c r="AS16" s="112"/>
      <c r="AT16" s="112"/>
      <c r="AU16" s="113"/>
    </row>
    <row r="17" spans="1:47" ht="15.75" customHeight="1" thickBot="1" x14ac:dyDescent="0.25">
      <c r="A17" s="437" t="s">
        <v>456</v>
      </c>
      <c r="B17" s="438"/>
      <c r="C17" s="157" t="s">
        <v>457</v>
      </c>
      <c r="D17" s="437" t="s">
        <v>458</v>
      </c>
      <c r="E17" s="438"/>
      <c r="F17" s="112"/>
      <c r="G17" s="113"/>
      <c r="H17" s="115"/>
      <c r="I17" s="437" t="s">
        <v>456</v>
      </c>
      <c r="J17" s="438"/>
      <c r="K17" s="157" t="s">
        <v>457</v>
      </c>
      <c r="L17" s="437" t="s">
        <v>458</v>
      </c>
      <c r="M17" s="438"/>
      <c r="N17" s="112"/>
      <c r="O17" s="113"/>
      <c r="P17" s="115"/>
      <c r="Q17" s="437" t="s">
        <v>456</v>
      </c>
      <c r="R17" s="438"/>
      <c r="S17" s="157" t="s">
        <v>457</v>
      </c>
      <c r="T17" s="437" t="s">
        <v>458</v>
      </c>
      <c r="U17" s="438"/>
      <c r="V17" s="112"/>
      <c r="W17" s="113"/>
      <c r="X17" s="115"/>
      <c r="Y17" s="437" t="s">
        <v>456</v>
      </c>
      <c r="Z17" s="438"/>
      <c r="AA17" s="157" t="s">
        <v>457</v>
      </c>
      <c r="AB17" s="437" t="s">
        <v>458</v>
      </c>
      <c r="AC17" s="438"/>
      <c r="AD17" s="112"/>
      <c r="AE17" s="113"/>
      <c r="AF17" s="115"/>
      <c r="AG17" s="437" t="s">
        <v>456</v>
      </c>
      <c r="AH17" s="438"/>
      <c r="AI17" s="157" t="s">
        <v>457</v>
      </c>
      <c r="AJ17" s="437" t="s">
        <v>458</v>
      </c>
      <c r="AK17" s="438"/>
      <c r="AL17" s="112"/>
      <c r="AM17" s="113"/>
      <c r="AN17" s="115"/>
      <c r="AO17" s="437" t="s">
        <v>456</v>
      </c>
      <c r="AP17" s="438"/>
      <c r="AQ17" s="157" t="s">
        <v>457</v>
      </c>
      <c r="AR17" s="437" t="s">
        <v>458</v>
      </c>
      <c r="AS17" s="438"/>
      <c r="AT17" s="112"/>
      <c r="AU17" s="113"/>
    </row>
    <row r="18" spans="1:47" ht="15" thickBot="1" x14ac:dyDescent="0.25">
      <c r="A18" s="437"/>
      <c r="B18" s="438"/>
      <c r="C18" s="157"/>
      <c r="D18" s="437"/>
      <c r="E18" s="438"/>
      <c r="F18" s="112"/>
      <c r="G18" s="113"/>
      <c r="H18" s="115"/>
      <c r="I18" s="437"/>
      <c r="J18" s="438"/>
      <c r="K18" s="157"/>
      <c r="L18" s="437"/>
      <c r="M18" s="438"/>
      <c r="N18" s="112"/>
      <c r="O18" s="113"/>
      <c r="P18" s="115"/>
      <c r="Q18" s="437"/>
      <c r="R18" s="438"/>
      <c r="S18" s="157"/>
      <c r="T18" s="437"/>
      <c r="U18" s="438"/>
      <c r="V18" s="112"/>
      <c r="W18" s="113"/>
      <c r="X18" s="115"/>
      <c r="Y18" s="437"/>
      <c r="Z18" s="438"/>
      <c r="AA18" s="157"/>
      <c r="AB18" s="437"/>
      <c r="AC18" s="438"/>
      <c r="AD18" s="112"/>
      <c r="AE18" s="113"/>
      <c r="AF18" s="115"/>
      <c r="AG18" s="437"/>
      <c r="AH18" s="438"/>
      <c r="AI18" s="157"/>
      <c r="AJ18" s="437"/>
      <c r="AK18" s="438"/>
      <c r="AL18" s="112"/>
      <c r="AM18" s="113"/>
      <c r="AN18" s="115"/>
      <c r="AO18" s="437"/>
      <c r="AP18" s="438"/>
      <c r="AQ18" s="157"/>
      <c r="AR18" s="437"/>
      <c r="AS18" s="438"/>
      <c r="AT18" s="112"/>
      <c r="AU18" s="113"/>
    </row>
    <row r="19" spans="1:47" ht="18" x14ac:dyDescent="0.25">
      <c r="A19" s="158"/>
      <c r="B19" s="158"/>
      <c r="C19" s="159"/>
      <c r="D19" s="158"/>
      <c r="E19" s="158"/>
      <c r="F19" s="112"/>
      <c r="G19" s="113"/>
      <c r="H19" s="115"/>
      <c r="I19" s="156"/>
      <c r="J19" s="156"/>
      <c r="K19" s="118"/>
      <c r="L19" s="118"/>
      <c r="M19" s="118"/>
      <c r="N19" s="112"/>
      <c r="O19" s="113"/>
      <c r="P19" s="115"/>
      <c r="Q19" s="156"/>
      <c r="R19" s="156"/>
      <c r="S19" s="118"/>
      <c r="T19" s="118"/>
      <c r="U19" s="118"/>
      <c r="V19" s="112"/>
      <c r="W19" s="113"/>
      <c r="X19" s="115"/>
      <c r="Y19" s="156"/>
      <c r="Z19" s="156"/>
      <c r="AA19" s="118"/>
      <c r="AB19" s="118"/>
      <c r="AC19" s="118"/>
      <c r="AD19" s="112"/>
      <c r="AE19" s="113"/>
      <c r="AF19" s="115"/>
      <c r="AG19" s="156"/>
      <c r="AH19" s="156"/>
      <c r="AI19" s="118"/>
      <c r="AJ19" s="118"/>
      <c r="AK19" s="118"/>
      <c r="AL19" s="112"/>
      <c r="AM19" s="113"/>
      <c r="AN19" s="115"/>
      <c r="AO19" s="156"/>
      <c r="AP19" s="156"/>
      <c r="AQ19" s="118"/>
      <c r="AR19" s="118"/>
      <c r="AS19" s="118"/>
      <c r="AT19" s="112"/>
      <c r="AU19" s="113"/>
    </row>
    <row r="20" spans="1:47" x14ac:dyDescent="0.2">
      <c r="A20" s="112"/>
      <c r="B20" s="112"/>
      <c r="C20" s="112"/>
      <c r="D20" s="112"/>
      <c r="E20" s="112"/>
      <c r="F20" s="112"/>
      <c r="G20" s="113"/>
      <c r="H20" s="115"/>
      <c r="I20" s="112"/>
      <c r="J20" s="112"/>
      <c r="K20" s="112"/>
      <c r="L20" s="112"/>
      <c r="M20" s="112"/>
      <c r="N20" s="112"/>
      <c r="O20" s="113"/>
      <c r="P20" s="115"/>
      <c r="Q20" s="112"/>
      <c r="R20" s="112"/>
      <c r="S20" s="112"/>
      <c r="T20" s="112"/>
      <c r="U20" s="112"/>
      <c r="V20" s="112"/>
      <c r="W20" s="113"/>
      <c r="X20" s="115"/>
      <c r="Y20" s="112"/>
      <c r="Z20" s="112"/>
      <c r="AA20" s="112"/>
      <c r="AB20" s="112"/>
      <c r="AC20" s="112"/>
      <c r="AD20" s="112"/>
      <c r="AE20" s="113"/>
      <c r="AF20" s="115"/>
      <c r="AG20" s="112"/>
      <c r="AH20" s="112"/>
      <c r="AI20" s="112"/>
      <c r="AJ20" s="112"/>
      <c r="AK20" s="112"/>
      <c r="AL20" s="112"/>
      <c r="AM20" s="113"/>
      <c r="AN20" s="115"/>
      <c r="AO20" s="112"/>
      <c r="AP20" s="112"/>
      <c r="AQ20" s="112"/>
      <c r="AR20" s="112"/>
      <c r="AS20" s="112"/>
      <c r="AT20" s="112"/>
      <c r="AU20" s="113"/>
    </row>
    <row r="21" spans="1:47" x14ac:dyDescent="0.2">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row>
    <row r="22" spans="1:47" ht="15" thickBot="1" x14ac:dyDescent="0.25">
      <c r="A22" s="112"/>
      <c r="B22" s="112"/>
      <c r="C22" s="112"/>
      <c r="D22" s="112"/>
      <c r="E22" s="112"/>
      <c r="F22" s="112"/>
      <c r="G22" s="113"/>
      <c r="H22" s="112"/>
      <c r="I22" s="112"/>
      <c r="J22" s="112"/>
      <c r="K22" s="112"/>
      <c r="L22" s="112"/>
      <c r="M22" s="112"/>
      <c r="N22" s="112"/>
      <c r="O22" s="113"/>
      <c r="P22" s="112"/>
      <c r="Q22" s="112"/>
      <c r="R22" s="112"/>
      <c r="S22" s="112"/>
      <c r="T22" s="112"/>
      <c r="U22" s="112"/>
      <c r="V22" s="112"/>
      <c r="W22" s="113"/>
      <c r="X22" s="112"/>
      <c r="Y22" s="112"/>
      <c r="Z22" s="112"/>
      <c r="AA22" s="112"/>
      <c r="AB22" s="112"/>
      <c r="AC22" s="112"/>
      <c r="AD22" s="112"/>
      <c r="AE22" s="113"/>
      <c r="AF22" s="112"/>
      <c r="AG22" s="112"/>
      <c r="AH22" s="112"/>
      <c r="AI22" s="112"/>
      <c r="AJ22" s="112"/>
      <c r="AK22" s="112"/>
      <c r="AL22" s="112"/>
      <c r="AM22" s="113"/>
      <c r="AN22" s="112"/>
      <c r="AO22" s="112"/>
      <c r="AP22" s="112"/>
      <c r="AQ22" s="112"/>
      <c r="AR22" s="112"/>
      <c r="AS22" s="112"/>
      <c r="AT22" s="112"/>
      <c r="AU22" s="113"/>
    </row>
    <row r="23" spans="1:47" ht="62.25" customHeight="1" thickBot="1" x14ac:dyDescent="0.25">
      <c r="A23" s="119" t="s">
        <v>335</v>
      </c>
      <c r="B23" s="410" t="e">
        <f>'DAFP V14'!#REF!</f>
        <v>#REF!</v>
      </c>
      <c r="C23" s="411"/>
      <c r="D23" s="411"/>
      <c r="E23" s="412"/>
      <c r="F23" s="112"/>
      <c r="G23" s="113"/>
      <c r="H23" s="112"/>
      <c r="I23" s="119" t="s">
        <v>335</v>
      </c>
      <c r="J23" s="410" t="e">
        <f>$B$23</f>
        <v>#REF!</v>
      </c>
      <c r="K23" s="411"/>
      <c r="L23" s="411"/>
      <c r="M23" s="412"/>
      <c r="N23" s="112"/>
      <c r="O23" s="113"/>
      <c r="P23" s="112"/>
      <c r="Q23" s="119" t="s">
        <v>335</v>
      </c>
      <c r="R23" s="410" t="e">
        <f>$B$23</f>
        <v>#REF!</v>
      </c>
      <c r="S23" s="411"/>
      <c r="T23" s="411"/>
      <c r="U23" s="412"/>
      <c r="V23" s="112"/>
      <c r="W23" s="113"/>
      <c r="X23" s="112"/>
      <c r="Y23" s="119" t="s">
        <v>335</v>
      </c>
      <c r="Z23" s="410" t="e">
        <f>$B$23</f>
        <v>#REF!</v>
      </c>
      <c r="AA23" s="411"/>
      <c r="AB23" s="411"/>
      <c r="AC23" s="412"/>
      <c r="AD23" s="112"/>
      <c r="AE23" s="113"/>
      <c r="AF23" s="112"/>
      <c r="AG23" s="119" t="s">
        <v>335</v>
      </c>
      <c r="AH23" s="410" t="e">
        <f>$B$23</f>
        <v>#REF!</v>
      </c>
      <c r="AI23" s="411"/>
      <c r="AJ23" s="411"/>
      <c r="AK23" s="412"/>
      <c r="AL23" s="112"/>
      <c r="AM23" s="113"/>
      <c r="AN23" s="112"/>
      <c r="AO23" s="119" t="s">
        <v>335</v>
      </c>
      <c r="AP23" s="410" t="e">
        <f>$B$23</f>
        <v>#REF!</v>
      </c>
      <c r="AQ23" s="411"/>
      <c r="AR23" s="411"/>
      <c r="AS23" s="412"/>
      <c r="AT23" s="112"/>
      <c r="AU23" s="113"/>
    </row>
    <row r="24" spans="1:47" ht="18.75" customHeight="1" thickBot="1" x14ac:dyDescent="0.25">
      <c r="A24" s="413" t="s">
        <v>327</v>
      </c>
      <c r="B24" s="414"/>
      <c r="C24" s="414"/>
      <c r="D24" s="414"/>
      <c r="E24" s="415"/>
      <c r="F24" s="112"/>
      <c r="G24" s="113"/>
      <c r="H24" s="115"/>
      <c r="I24" s="413" t="s">
        <v>327</v>
      </c>
      <c r="J24" s="414"/>
      <c r="K24" s="414"/>
      <c r="L24" s="414"/>
      <c r="M24" s="415"/>
      <c r="N24" s="112"/>
      <c r="O24" s="113"/>
      <c r="P24" s="115"/>
      <c r="Q24" s="413" t="s">
        <v>327</v>
      </c>
      <c r="R24" s="414"/>
      <c r="S24" s="414"/>
      <c r="T24" s="414"/>
      <c r="U24" s="415"/>
      <c r="V24" s="112"/>
      <c r="W24" s="113"/>
      <c r="X24" s="115"/>
      <c r="Y24" s="413" t="s">
        <v>327</v>
      </c>
      <c r="Z24" s="414"/>
      <c r="AA24" s="414"/>
      <c r="AB24" s="414"/>
      <c r="AC24" s="415"/>
      <c r="AD24" s="112"/>
      <c r="AE24" s="113"/>
      <c r="AF24" s="115"/>
      <c r="AG24" s="413" t="s">
        <v>327</v>
      </c>
      <c r="AH24" s="414"/>
      <c r="AI24" s="414"/>
      <c r="AJ24" s="414"/>
      <c r="AK24" s="415"/>
      <c r="AL24" s="112"/>
      <c r="AM24" s="113"/>
      <c r="AN24" s="115"/>
      <c r="AO24" s="413" t="s">
        <v>327</v>
      </c>
      <c r="AP24" s="414"/>
      <c r="AQ24" s="414"/>
      <c r="AR24" s="414"/>
      <c r="AS24" s="415"/>
      <c r="AT24" s="112"/>
      <c r="AU24" s="113"/>
    </row>
    <row r="25" spans="1:47" ht="36.75" thickBot="1" x14ac:dyDescent="0.25">
      <c r="A25" s="110" t="s">
        <v>328</v>
      </c>
      <c r="B25" s="111" t="s">
        <v>329</v>
      </c>
      <c r="C25" s="111" t="s">
        <v>330</v>
      </c>
      <c r="D25" s="111" t="s">
        <v>331</v>
      </c>
      <c r="E25" s="111" t="s">
        <v>332</v>
      </c>
      <c r="F25" s="112"/>
      <c r="G25" s="113"/>
      <c r="H25" s="115"/>
      <c r="I25" s="110" t="s">
        <v>328</v>
      </c>
      <c r="J25" s="111" t="s">
        <v>329</v>
      </c>
      <c r="K25" s="111" t="s">
        <v>330</v>
      </c>
      <c r="L25" s="111" t="s">
        <v>331</v>
      </c>
      <c r="M25" s="111" t="s">
        <v>332</v>
      </c>
      <c r="N25" s="112"/>
      <c r="O25" s="113"/>
      <c r="P25" s="115"/>
      <c r="Q25" s="110" t="s">
        <v>328</v>
      </c>
      <c r="R25" s="111" t="s">
        <v>329</v>
      </c>
      <c r="S25" s="111" t="s">
        <v>330</v>
      </c>
      <c r="T25" s="111" t="s">
        <v>331</v>
      </c>
      <c r="U25" s="111" t="s">
        <v>332</v>
      </c>
      <c r="V25" s="112"/>
      <c r="W25" s="113"/>
      <c r="X25" s="115"/>
      <c r="Y25" s="110" t="s">
        <v>328</v>
      </c>
      <c r="Z25" s="111" t="s">
        <v>329</v>
      </c>
      <c r="AA25" s="111" t="s">
        <v>330</v>
      </c>
      <c r="AB25" s="111" t="s">
        <v>331</v>
      </c>
      <c r="AC25" s="111" t="s">
        <v>332</v>
      </c>
      <c r="AD25" s="112"/>
      <c r="AE25" s="113"/>
      <c r="AF25" s="115"/>
      <c r="AG25" s="110" t="s">
        <v>328</v>
      </c>
      <c r="AH25" s="111" t="s">
        <v>329</v>
      </c>
      <c r="AI25" s="111" t="s">
        <v>330</v>
      </c>
      <c r="AJ25" s="111" t="s">
        <v>331</v>
      </c>
      <c r="AK25" s="111" t="s">
        <v>332</v>
      </c>
      <c r="AL25" s="112"/>
      <c r="AM25" s="113"/>
      <c r="AN25" s="115"/>
      <c r="AO25" s="110" t="s">
        <v>328</v>
      </c>
      <c r="AP25" s="111" t="s">
        <v>329</v>
      </c>
      <c r="AQ25" s="111" t="s">
        <v>330</v>
      </c>
      <c r="AR25" s="111" t="s">
        <v>331</v>
      </c>
      <c r="AS25" s="111" t="s">
        <v>332</v>
      </c>
      <c r="AT25" s="112"/>
      <c r="AU25" s="113"/>
    </row>
    <row r="26" spans="1:47" s="117" customFormat="1" ht="35.25" customHeight="1" x14ac:dyDescent="0.2">
      <c r="A26" s="416" t="s">
        <v>307</v>
      </c>
      <c r="B26" s="418" t="s">
        <v>339</v>
      </c>
      <c r="C26" s="420" t="s">
        <v>352</v>
      </c>
      <c r="D26" s="422">
        <v>5</v>
      </c>
      <c r="E26" s="422"/>
      <c r="F26" s="115"/>
      <c r="G26" s="116"/>
      <c r="H26" s="115"/>
      <c r="I26" s="416" t="s">
        <v>307</v>
      </c>
      <c r="J26" s="418" t="s">
        <v>339</v>
      </c>
      <c r="K26" s="420" t="s">
        <v>352</v>
      </c>
      <c r="L26" s="422">
        <v>5</v>
      </c>
      <c r="M26" s="422"/>
      <c r="N26" s="115"/>
      <c r="O26" s="116"/>
      <c r="P26" s="115"/>
      <c r="Q26" s="416" t="s">
        <v>307</v>
      </c>
      <c r="R26" s="418" t="s">
        <v>339</v>
      </c>
      <c r="S26" s="420" t="s">
        <v>352</v>
      </c>
      <c r="T26" s="422">
        <v>5</v>
      </c>
      <c r="U26" s="422"/>
      <c r="V26" s="115"/>
      <c r="W26" s="116"/>
      <c r="X26" s="115"/>
      <c r="Y26" s="416" t="s">
        <v>307</v>
      </c>
      <c r="Z26" s="418" t="s">
        <v>339</v>
      </c>
      <c r="AA26" s="420" t="s">
        <v>352</v>
      </c>
      <c r="AB26" s="422">
        <v>5</v>
      </c>
      <c r="AC26" s="422"/>
      <c r="AD26" s="115"/>
      <c r="AE26" s="116"/>
      <c r="AF26" s="115"/>
      <c r="AG26" s="416" t="s">
        <v>307</v>
      </c>
      <c r="AH26" s="418" t="s">
        <v>339</v>
      </c>
      <c r="AI26" s="420" t="s">
        <v>352</v>
      </c>
      <c r="AJ26" s="422">
        <v>5</v>
      </c>
      <c r="AK26" s="422"/>
      <c r="AL26" s="115"/>
      <c r="AM26" s="116"/>
      <c r="AN26" s="115"/>
      <c r="AO26" s="416" t="s">
        <v>307</v>
      </c>
      <c r="AP26" s="418" t="s">
        <v>339</v>
      </c>
      <c r="AQ26" s="420" t="s">
        <v>352</v>
      </c>
      <c r="AR26" s="422">
        <v>5</v>
      </c>
      <c r="AS26" s="422"/>
      <c r="AT26" s="115"/>
      <c r="AU26" s="116"/>
    </row>
    <row r="27" spans="1:47" s="117" customFormat="1" ht="35.25" customHeight="1" x14ac:dyDescent="0.2">
      <c r="A27" s="417"/>
      <c r="B27" s="419"/>
      <c r="C27" s="421"/>
      <c r="D27" s="423"/>
      <c r="E27" s="423"/>
      <c r="F27" s="115"/>
      <c r="G27" s="116"/>
      <c r="H27" s="115"/>
      <c r="I27" s="417"/>
      <c r="J27" s="419"/>
      <c r="K27" s="421"/>
      <c r="L27" s="423"/>
      <c r="M27" s="423"/>
      <c r="N27" s="115"/>
      <c r="O27" s="116"/>
      <c r="P27" s="115"/>
      <c r="Q27" s="417"/>
      <c r="R27" s="419"/>
      <c r="S27" s="421"/>
      <c r="T27" s="423"/>
      <c r="U27" s="423"/>
      <c r="V27" s="115"/>
      <c r="W27" s="116"/>
      <c r="X27" s="115"/>
      <c r="Y27" s="417"/>
      <c r="Z27" s="419"/>
      <c r="AA27" s="421"/>
      <c r="AB27" s="423"/>
      <c r="AC27" s="423"/>
      <c r="AD27" s="115"/>
      <c r="AE27" s="116"/>
      <c r="AF27" s="115"/>
      <c r="AG27" s="417"/>
      <c r="AH27" s="419"/>
      <c r="AI27" s="421"/>
      <c r="AJ27" s="423"/>
      <c r="AK27" s="423"/>
      <c r="AL27" s="115"/>
      <c r="AM27" s="116"/>
      <c r="AN27" s="115"/>
      <c r="AO27" s="417"/>
      <c r="AP27" s="419"/>
      <c r="AQ27" s="421"/>
      <c r="AR27" s="423"/>
      <c r="AS27" s="423"/>
      <c r="AT27" s="115"/>
      <c r="AU27" s="116"/>
    </row>
    <row r="28" spans="1:47" s="117" customFormat="1" ht="35.25" customHeight="1" x14ac:dyDescent="0.2">
      <c r="A28" s="416" t="s">
        <v>26</v>
      </c>
      <c r="B28" s="430" t="s">
        <v>337</v>
      </c>
      <c r="C28" s="424" t="s">
        <v>348</v>
      </c>
      <c r="D28" s="431">
        <v>4</v>
      </c>
      <c r="E28" s="431"/>
      <c r="F28" s="115"/>
      <c r="G28" s="116"/>
      <c r="H28" s="112"/>
      <c r="I28" s="416" t="s">
        <v>26</v>
      </c>
      <c r="J28" s="430" t="s">
        <v>337</v>
      </c>
      <c r="K28" s="424" t="s">
        <v>348</v>
      </c>
      <c r="L28" s="431">
        <v>4</v>
      </c>
      <c r="M28" s="431"/>
      <c r="N28" s="115"/>
      <c r="O28" s="116"/>
      <c r="P28" s="112"/>
      <c r="Q28" s="416" t="s">
        <v>26</v>
      </c>
      <c r="R28" s="430" t="s">
        <v>337</v>
      </c>
      <c r="S28" s="424" t="s">
        <v>348</v>
      </c>
      <c r="T28" s="431">
        <v>4</v>
      </c>
      <c r="U28" s="431"/>
      <c r="V28" s="115"/>
      <c r="W28" s="116"/>
      <c r="X28" s="112"/>
      <c r="Y28" s="416" t="s">
        <v>26</v>
      </c>
      <c r="Z28" s="430" t="s">
        <v>337</v>
      </c>
      <c r="AA28" s="424" t="s">
        <v>348</v>
      </c>
      <c r="AB28" s="431">
        <v>4</v>
      </c>
      <c r="AC28" s="431"/>
      <c r="AD28" s="115"/>
      <c r="AE28" s="116"/>
      <c r="AF28" s="112"/>
      <c r="AG28" s="416" t="s">
        <v>26</v>
      </c>
      <c r="AH28" s="430" t="s">
        <v>337</v>
      </c>
      <c r="AI28" s="424" t="s">
        <v>348</v>
      </c>
      <c r="AJ28" s="431">
        <v>4</v>
      </c>
      <c r="AK28" s="431"/>
      <c r="AL28" s="115"/>
      <c r="AM28" s="116"/>
      <c r="AN28" s="112"/>
      <c r="AO28" s="416" t="s">
        <v>26</v>
      </c>
      <c r="AP28" s="430" t="s">
        <v>337</v>
      </c>
      <c r="AQ28" s="424" t="s">
        <v>348</v>
      </c>
      <c r="AR28" s="431">
        <v>4</v>
      </c>
      <c r="AS28" s="431"/>
      <c r="AT28" s="115"/>
      <c r="AU28" s="116"/>
    </row>
    <row r="29" spans="1:47" s="117" customFormat="1" ht="35.25" customHeight="1" x14ac:dyDescent="0.2">
      <c r="A29" s="417"/>
      <c r="B29" s="419"/>
      <c r="C29" s="421"/>
      <c r="D29" s="423"/>
      <c r="E29" s="423"/>
      <c r="F29" s="115"/>
      <c r="G29" s="116"/>
      <c r="H29" s="112"/>
      <c r="I29" s="417"/>
      <c r="J29" s="419"/>
      <c r="K29" s="421"/>
      <c r="L29" s="423"/>
      <c r="M29" s="423"/>
      <c r="N29" s="115"/>
      <c r="O29" s="116"/>
      <c r="P29" s="112"/>
      <c r="Q29" s="417"/>
      <c r="R29" s="419"/>
      <c r="S29" s="421"/>
      <c r="T29" s="423"/>
      <c r="U29" s="423"/>
      <c r="V29" s="115"/>
      <c r="W29" s="116"/>
      <c r="X29" s="112"/>
      <c r="Y29" s="417"/>
      <c r="Z29" s="419"/>
      <c r="AA29" s="421"/>
      <c r="AB29" s="423"/>
      <c r="AC29" s="423"/>
      <c r="AD29" s="115"/>
      <c r="AE29" s="116"/>
      <c r="AF29" s="112"/>
      <c r="AG29" s="417"/>
      <c r="AH29" s="419"/>
      <c r="AI29" s="421"/>
      <c r="AJ29" s="423"/>
      <c r="AK29" s="423"/>
      <c r="AL29" s="115"/>
      <c r="AM29" s="116"/>
      <c r="AN29" s="112"/>
      <c r="AO29" s="417"/>
      <c r="AP29" s="419"/>
      <c r="AQ29" s="421"/>
      <c r="AR29" s="423"/>
      <c r="AS29" s="423"/>
      <c r="AT29" s="115"/>
      <c r="AU29" s="116"/>
    </row>
    <row r="30" spans="1:47" s="117" customFormat="1" ht="35.25" customHeight="1" x14ac:dyDescent="0.2">
      <c r="A30" s="416" t="s">
        <v>27</v>
      </c>
      <c r="B30" s="430" t="s">
        <v>340</v>
      </c>
      <c r="C30" s="424" t="s">
        <v>350</v>
      </c>
      <c r="D30" s="431">
        <v>3</v>
      </c>
      <c r="E30" s="431"/>
      <c r="F30" s="115"/>
      <c r="G30" s="116"/>
      <c r="H30" s="115"/>
      <c r="I30" s="416" t="s">
        <v>27</v>
      </c>
      <c r="J30" s="430" t="s">
        <v>340</v>
      </c>
      <c r="K30" s="424" t="s">
        <v>350</v>
      </c>
      <c r="L30" s="431">
        <v>3</v>
      </c>
      <c r="M30" s="431"/>
      <c r="N30" s="115"/>
      <c r="O30" s="116"/>
      <c r="P30" s="115"/>
      <c r="Q30" s="416" t="s">
        <v>27</v>
      </c>
      <c r="R30" s="430" t="s">
        <v>340</v>
      </c>
      <c r="S30" s="424" t="s">
        <v>350</v>
      </c>
      <c r="T30" s="431">
        <v>3</v>
      </c>
      <c r="U30" s="431"/>
      <c r="V30" s="115"/>
      <c r="W30" s="116"/>
      <c r="X30" s="115"/>
      <c r="Y30" s="416" t="s">
        <v>27</v>
      </c>
      <c r="Z30" s="430" t="s">
        <v>340</v>
      </c>
      <c r="AA30" s="424" t="s">
        <v>350</v>
      </c>
      <c r="AB30" s="431">
        <v>3</v>
      </c>
      <c r="AC30" s="431"/>
      <c r="AD30" s="115"/>
      <c r="AE30" s="116"/>
      <c r="AF30" s="115"/>
      <c r="AG30" s="416" t="s">
        <v>27</v>
      </c>
      <c r="AH30" s="430" t="s">
        <v>340</v>
      </c>
      <c r="AI30" s="424" t="s">
        <v>350</v>
      </c>
      <c r="AJ30" s="431">
        <v>3</v>
      </c>
      <c r="AK30" s="431"/>
      <c r="AL30" s="115"/>
      <c r="AM30" s="116"/>
      <c r="AN30" s="115"/>
      <c r="AO30" s="416" t="s">
        <v>27</v>
      </c>
      <c r="AP30" s="430" t="s">
        <v>340</v>
      </c>
      <c r="AQ30" s="424" t="s">
        <v>350</v>
      </c>
      <c r="AR30" s="431">
        <v>3</v>
      </c>
      <c r="AS30" s="431"/>
      <c r="AT30" s="115"/>
      <c r="AU30" s="116"/>
    </row>
    <row r="31" spans="1:47" s="117" customFormat="1" ht="35.25" customHeight="1" x14ac:dyDescent="0.2">
      <c r="A31" s="417"/>
      <c r="B31" s="419"/>
      <c r="C31" s="421"/>
      <c r="D31" s="423"/>
      <c r="E31" s="423"/>
      <c r="F31" s="115"/>
      <c r="G31" s="116"/>
      <c r="H31" s="115"/>
      <c r="I31" s="417"/>
      <c r="J31" s="419"/>
      <c r="K31" s="421"/>
      <c r="L31" s="423"/>
      <c r="M31" s="423"/>
      <c r="N31" s="115"/>
      <c r="O31" s="116"/>
      <c r="P31" s="115"/>
      <c r="Q31" s="417"/>
      <c r="R31" s="419"/>
      <c r="S31" s="421"/>
      <c r="T31" s="423"/>
      <c r="U31" s="423"/>
      <c r="V31" s="115"/>
      <c r="W31" s="116"/>
      <c r="X31" s="115"/>
      <c r="Y31" s="417"/>
      <c r="Z31" s="419"/>
      <c r="AA31" s="421"/>
      <c r="AB31" s="423"/>
      <c r="AC31" s="423"/>
      <c r="AD31" s="115"/>
      <c r="AE31" s="116"/>
      <c r="AF31" s="115"/>
      <c r="AG31" s="417"/>
      <c r="AH31" s="419"/>
      <c r="AI31" s="421"/>
      <c r="AJ31" s="423"/>
      <c r="AK31" s="423"/>
      <c r="AL31" s="115"/>
      <c r="AM31" s="116"/>
      <c r="AN31" s="115"/>
      <c r="AO31" s="417"/>
      <c r="AP31" s="419"/>
      <c r="AQ31" s="421"/>
      <c r="AR31" s="423"/>
      <c r="AS31" s="423"/>
      <c r="AT31" s="115"/>
      <c r="AU31" s="116"/>
    </row>
    <row r="32" spans="1:47" s="117" customFormat="1" ht="35.25" customHeight="1" x14ac:dyDescent="0.2">
      <c r="A32" s="416" t="s">
        <v>24</v>
      </c>
      <c r="B32" s="430" t="s">
        <v>340</v>
      </c>
      <c r="C32" s="424" t="s">
        <v>351</v>
      </c>
      <c r="D32" s="431">
        <v>2</v>
      </c>
      <c r="E32" s="431"/>
      <c r="F32" s="115"/>
      <c r="G32" s="116"/>
      <c r="H32" s="115"/>
      <c r="I32" s="416" t="s">
        <v>24</v>
      </c>
      <c r="J32" s="430" t="s">
        <v>340</v>
      </c>
      <c r="K32" s="424" t="s">
        <v>351</v>
      </c>
      <c r="L32" s="431">
        <v>2</v>
      </c>
      <c r="M32" s="431"/>
      <c r="N32" s="115"/>
      <c r="O32" s="116"/>
      <c r="P32" s="115"/>
      <c r="Q32" s="416" t="s">
        <v>24</v>
      </c>
      <c r="R32" s="430" t="s">
        <v>340</v>
      </c>
      <c r="S32" s="424" t="s">
        <v>351</v>
      </c>
      <c r="T32" s="431">
        <v>2</v>
      </c>
      <c r="U32" s="431"/>
      <c r="V32" s="115"/>
      <c r="W32" s="116"/>
      <c r="X32" s="115"/>
      <c r="Y32" s="416" t="s">
        <v>24</v>
      </c>
      <c r="Z32" s="430" t="s">
        <v>340</v>
      </c>
      <c r="AA32" s="424" t="s">
        <v>351</v>
      </c>
      <c r="AB32" s="431">
        <v>2</v>
      </c>
      <c r="AC32" s="431"/>
      <c r="AD32" s="115"/>
      <c r="AE32" s="116"/>
      <c r="AF32" s="115"/>
      <c r="AG32" s="416" t="s">
        <v>24</v>
      </c>
      <c r="AH32" s="430" t="s">
        <v>340</v>
      </c>
      <c r="AI32" s="424" t="s">
        <v>351</v>
      </c>
      <c r="AJ32" s="431">
        <v>2</v>
      </c>
      <c r="AK32" s="431"/>
      <c r="AL32" s="115"/>
      <c r="AM32" s="116"/>
      <c r="AN32" s="115"/>
      <c r="AO32" s="416" t="s">
        <v>24</v>
      </c>
      <c r="AP32" s="430" t="s">
        <v>340</v>
      </c>
      <c r="AQ32" s="424" t="s">
        <v>351</v>
      </c>
      <c r="AR32" s="431">
        <v>2</v>
      </c>
      <c r="AS32" s="431"/>
      <c r="AT32" s="115"/>
      <c r="AU32" s="116"/>
    </row>
    <row r="33" spans="1:47" s="117" customFormat="1" ht="35.25" customHeight="1" x14ac:dyDescent="0.2">
      <c r="A33" s="417"/>
      <c r="B33" s="419"/>
      <c r="C33" s="421"/>
      <c r="D33" s="423"/>
      <c r="E33" s="423"/>
      <c r="F33" s="115"/>
      <c r="G33" s="116"/>
      <c r="H33" s="115"/>
      <c r="I33" s="417"/>
      <c r="J33" s="419"/>
      <c r="K33" s="421"/>
      <c r="L33" s="423"/>
      <c r="M33" s="423"/>
      <c r="N33" s="115"/>
      <c r="O33" s="116"/>
      <c r="P33" s="115"/>
      <c r="Q33" s="417"/>
      <c r="R33" s="419"/>
      <c r="S33" s="421"/>
      <c r="T33" s="423"/>
      <c r="U33" s="423"/>
      <c r="V33" s="115"/>
      <c r="W33" s="116"/>
      <c r="X33" s="115"/>
      <c r="Y33" s="417"/>
      <c r="Z33" s="419"/>
      <c r="AA33" s="421"/>
      <c r="AB33" s="423"/>
      <c r="AC33" s="423"/>
      <c r="AD33" s="115"/>
      <c r="AE33" s="116"/>
      <c r="AF33" s="115"/>
      <c r="AG33" s="417"/>
      <c r="AH33" s="419"/>
      <c r="AI33" s="421"/>
      <c r="AJ33" s="423"/>
      <c r="AK33" s="423"/>
      <c r="AL33" s="115"/>
      <c r="AM33" s="116"/>
      <c r="AN33" s="115"/>
      <c r="AO33" s="417"/>
      <c r="AP33" s="419"/>
      <c r="AQ33" s="421"/>
      <c r="AR33" s="423"/>
      <c r="AS33" s="423"/>
      <c r="AT33" s="115"/>
      <c r="AU33" s="116"/>
    </row>
    <row r="34" spans="1:47" s="117" customFormat="1" ht="35.25" customHeight="1" x14ac:dyDescent="0.2">
      <c r="A34" s="416" t="s">
        <v>37</v>
      </c>
      <c r="B34" s="430" t="s">
        <v>338</v>
      </c>
      <c r="C34" s="424" t="s">
        <v>349</v>
      </c>
      <c r="D34" s="431">
        <v>1</v>
      </c>
      <c r="E34" s="431"/>
      <c r="F34" s="115"/>
      <c r="G34" s="116"/>
      <c r="H34" s="112"/>
      <c r="I34" s="416" t="s">
        <v>37</v>
      </c>
      <c r="J34" s="430" t="s">
        <v>338</v>
      </c>
      <c r="K34" s="424" t="s">
        <v>349</v>
      </c>
      <c r="L34" s="431">
        <v>1</v>
      </c>
      <c r="M34" s="431"/>
      <c r="N34" s="115"/>
      <c r="O34" s="116"/>
      <c r="P34" s="112"/>
      <c r="Q34" s="416" t="s">
        <v>37</v>
      </c>
      <c r="R34" s="430" t="s">
        <v>338</v>
      </c>
      <c r="S34" s="424" t="s">
        <v>349</v>
      </c>
      <c r="T34" s="431">
        <v>1</v>
      </c>
      <c r="U34" s="431"/>
      <c r="V34" s="115"/>
      <c r="W34" s="116"/>
      <c r="X34" s="112"/>
      <c r="Y34" s="416" t="s">
        <v>37</v>
      </c>
      <c r="Z34" s="430" t="s">
        <v>338</v>
      </c>
      <c r="AA34" s="424" t="s">
        <v>349</v>
      </c>
      <c r="AB34" s="431">
        <v>1</v>
      </c>
      <c r="AC34" s="431"/>
      <c r="AD34" s="115"/>
      <c r="AE34" s="116"/>
      <c r="AF34" s="112"/>
      <c r="AG34" s="416" t="s">
        <v>37</v>
      </c>
      <c r="AH34" s="430" t="s">
        <v>338</v>
      </c>
      <c r="AI34" s="424" t="s">
        <v>349</v>
      </c>
      <c r="AJ34" s="431">
        <v>1</v>
      </c>
      <c r="AK34" s="431"/>
      <c r="AL34" s="115"/>
      <c r="AM34" s="116"/>
      <c r="AN34" s="112"/>
      <c r="AO34" s="416" t="s">
        <v>37</v>
      </c>
      <c r="AP34" s="430" t="s">
        <v>338</v>
      </c>
      <c r="AQ34" s="424" t="s">
        <v>349</v>
      </c>
      <c r="AR34" s="431">
        <v>1</v>
      </c>
      <c r="AS34" s="431"/>
      <c r="AT34" s="115"/>
      <c r="AU34" s="116"/>
    </row>
    <row r="35" spans="1:47" s="117" customFormat="1" ht="35.25" customHeight="1" thickBot="1" x14ac:dyDescent="0.25">
      <c r="A35" s="436"/>
      <c r="B35" s="433"/>
      <c r="C35" s="434"/>
      <c r="D35" s="435"/>
      <c r="E35" s="435"/>
      <c r="F35" s="115"/>
      <c r="G35" s="116"/>
      <c r="H35" s="112"/>
      <c r="I35" s="436"/>
      <c r="J35" s="433"/>
      <c r="K35" s="434"/>
      <c r="L35" s="435"/>
      <c r="M35" s="435"/>
      <c r="N35" s="115"/>
      <c r="O35" s="116"/>
      <c r="P35" s="112"/>
      <c r="Q35" s="436"/>
      <c r="R35" s="433"/>
      <c r="S35" s="434"/>
      <c r="T35" s="435"/>
      <c r="U35" s="435"/>
      <c r="V35" s="115"/>
      <c r="W35" s="116"/>
      <c r="X35" s="112"/>
      <c r="Y35" s="436"/>
      <c r="Z35" s="433"/>
      <c r="AA35" s="434"/>
      <c r="AB35" s="435"/>
      <c r="AC35" s="435"/>
      <c r="AD35" s="115"/>
      <c r="AE35" s="116"/>
      <c r="AF35" s="112"/>
      <c r="AG35" s="436"/>
      <c r="AH35" s="433"/>
      <c r="AI35" s="434"/>
      <c r="AJ35" s="435"/>
      <c r="AK35" s="435"/>
      <c r="AL35" s="115"/>
      <c r="AM35" s="116"/>
      <c r="AN35" s="112"/>
      <c r="AO35" s="436"/>
      <c r="AP35" s="433"/>
      <c r="AQ35" s="434"/>
      <c r="AR35" s="435"/>
      <c r="AS35" s="435"/>
      <c r="AT35" s="115"/>
      <c r="AU35" s="116"/>
    </row>
    <row r="36" spans="1:47" x14ac:dyDescent="0.2">
      <c r="A36" s="112"/>
      <c r="B36" s="112"/>
      <c r="C36" s="112"/>
      <c r="D36" s="112"/>
      <c r="E36" s="112"/>
      <c r="F36" s="112"/>
      <c r="G36" s="113"/>
      <c r="H36" s="115"/>
      <c r="I36" s="112"/>
      <c r="J36" s="112"/>
      <c r="K36" s="112"/>
      <c r="L36" s="112"/>
      <c r="M36" s="112"/>
      <c r="N36" s="112"/>
      <c r="O36" s="113"/>
      <c r="P36" s="115"/>
      <c r="Q36" s="112"/>
      <c r="R36" s="112"/>
      <c r="S36" s="112"/>
      <c r="T36" s="112"/>
      <c r="U36" s="112"/>
      <c r="V36" s="112"/>
      <c r="W36" s="113"/>
      <c r="X36" s="115"/>
      <c r="Y36" s="112"/>
      <c r="Z36" s="112"/>
      <c r="AA36" s="112"/>
      <c r="AB36" s="112"/>
      <c r="AC36" s="112"/>
      <c r="AD36" s="112"/>
      <c r="AE36" s="113"/>
      <c r="AF36" s="115"/>
      <c r="AG36" s="112"/>
      <c r="AH36" s="112"/>
      <c r="AI36" s="112"/>
      <c r="AJ36" s="112"/>
      <c r="AK36" s="112"/>
      <c r="AL36" s="112"/>
      <c r="AM36" s="113"/>
      <c r="AN36" s="115"/>
      <c r="AO36" s="112"/>
      <c r="AP36" s="112"/>
      <c r="AQ36" s="112"/>
      <c r="AR36" s="112"/>
      <c r="AS36" s="112"/>
      <c r="AT36" s="112"/>
      <c r="AU36" s="113"/>
    </row>
    <row r="37" spans="1:47" ht="15" thickBot="1" x14ac:dyDescent="0.25">
      <c r="A37" s="112"/>
      <c r="B37" s="112"/>
      <c r="C37" s="112"/>
      <c r="D37" s="112"/>
      <c r="E37" s="112"/>
      <c r="F37" s="112"/>
      <c r="G37" s="113"/>
      <c r="H37" s="115"/>
      <c r="I37" s="112"/>
      <c r="J37" s="112"/>
      <c r="K37" s="112"/>
      <c r="L37" s="112"/>
      <c r="M37" s="112"/>
      <c r="N37" s="112"/>
      <c r="O37" s="113"/>
      <c r="P37" s="115"/>
      <c r="Q37" s="112"/>
      <c r="R37" s="112"/>
      <c r="S37" s="112"/>
      <c r="T37" s="112"/>
      <c r="U37" s="112"/>
      <c r="V37" s="112"/>
      <c r="W37" s="113"/>
      <c r="X37" s="115"/>
      <c r="Y37" s="112"/>
      <c r="Z37" s="112"/>
      <c r="AA37" s="112"/>
      <c r="AB37" s="112"/>
      <c r="AC37" s="112"/>
      <c r="AD37" s="112"/>
      <c r="AE37" s="113"/>
      <c r="AF37" s="115"/>
      <c r="AG37" s="112"/>
      <c r="AH37" s="112"/>
      <c r="AI37" s="112"/>
      <c r="AJ37" s="112"/>
      <c r="AK37" s="112"/>
      <c r="AL37" s="112"/>
      <c r="AM37" s="113"/>
      <c r="AN37" s="115"/>
      <c r="AO37" s="112"/>
      <c r="AP37" s="112"/>
      <c r="AQ37" s="112"/>
      <c r="AR37" s="112"/>
      <c r="AS37" s="112"/>
      <c r="AT37" s="112"/>
      <c r="AU37" s="113"/>
    </row>
    <row r="38" spans="1:47" ht="15.75" customHeight="1" thickBot="1" x14ac:dyDescent="0.25">
      <c r="A38" s="437" t="s">
        <v>456</v>
      </c>
      <c r="B38" s="438"/>
      <c r="C38" s="157" t="s">
        <v>457</v>
      </c>
      <c r="D38" s="437" t="s">
        <v>458</v>
      </c>
      <c r="E38" s="438"/>
      <c r="F38" s="112"/>
      <c r="G38" s="113"/>
      <c r="H38" s="115"/>
      <c r="I38" s="437" t="s">
        <v>456</v>
      </c>
      <c r="J38" s="438"/>
      <c r="K38" s="157" t="s">
        <v>457</v>
      </c>
      <c r="L38" s="437" t="s">
        <v>458</v>
      </c>
      <c r="M38" s="438"/>
      <c r="N38" s="112"/>
      <c r="O38" s="113"/>
      <c r="P38" s="115"/>
      <c r="Q38" s="437" t="s">
        <v>456</v>
      </c>
      <c r="R38" s="438"/>
      <c r="S38" s="157" t="s">
        <v>457</v>
      </c>
      <c r="T38" s="437" t="s">
        <v>458</v>
      </c>
      <c r="U38" s="438"/>
      <c r="V38" s="112"/>
      <c r="W38" s="113"/>
      <c r="X38" s="115"/>
      <c r="Y38" s="437" t="s">
        <v>456</v>
      </c>
      <c r="Z38" s="438"/>
      <c r="AA38" s="157" t="s">
        <v>457</v>
      </c>
      <c r="AB38" s="437" t="s">
        <v>458</v>
      </c>
      <c r="AC38" s="438"/>
      <c r="AD38" s="112"/>
      <c r="AE38" s="113"/>
      <c r="AF38" s="115"/>
      <c r="AG38" s="437" t="s">
        <v>456</v>
      </c>
      <c r="AH38" s="438"/>
      <c r="AI38" s="157" t="s">
        <v>457</v>
      </c>
      <c r="AJ38" s="437" t="s">
        <v>458</v>
      </c>
      <c r="AK38" s="438"/>
      <c r="AL38" s="112"/>
      <c r="AM38" s="113"/>
      <c r="AN38" s="115"/>
      <c r="AO38" s="437" t="s">
        <v>456</v>
      </c>
      <c r="AP38" s="438"/>
      <c r="AQ38" s="157" t="s">
        <v>457</v>
      </c>
      <c r="AR38" s="437" t="s">
        <v>458</v>
      </c>
      <c r="AS38" s="438"/>
      <c r="AT38" s="112"/>
      <c r="AU38" s="113"/>
    </row>
    <row r="39" spans="1:47" ht="15" thickBot="1" x14ac:dyDescent="0.25">
      <c r="A39" s="437"/>
      <c r="B39" s="438"/>
      <c r="C39" s="157"/>
      <c r="D39" s="437"/>
      <c r="E39" s="438"/>
      <c r="F39" s="112"/>
      <c r="G39" s="113"/>
      <c r="H39" s="115"/>
      <c r="I39" s="437"/>
      <c r="J39" s="438"/>
      <c r="K39" s="157"/>
      <c r="L39" s="437"/>
      <c r="M39" s="438"/>
      <c r="N39" s="112"/>
      <c r="O39" s="113"/>
      <c r="P39" s="115"/>
      <c r="Q39" s="437"/>
      <c r="R39" s="438"/>
      <c r="S39" s="157"/>
      <c r="T39" s="437"/>
      <c r="U39" s="438"/>
      <c r="V39" s="112"/>
      <c r="W39" s="113"/>
      <c r="X39" s="115"/>
      <c r="Y39" s="437"/>
      <c r="Z39" s="438"/>
      <c r="AA39" s="157"/>
      <c r="AB39" s="437"/>
      <c r="AC39" s="438"/>
      <c r="AD39" s="112"/>
      <c r="AE39" s="113"/>
      <c r="AF39" s="115"/>
      <c r="AG39" s="437"/>
      <c r="AH39" s="438"/>
      <c r="AI39" s="157"/>
      <c r="AJ39" s="437"/>
      <c r="AK39" s="438"/>
      <c r="AL39" s="112"/>
      <c r="AM39" s="113"/>
      <c r="AN39" s="115"/>
      <c r="AO39" s="437"/>
      <c r="AP39" s="438"/>
      <c r="AQ39" s="157"/>
      <c r="AR39" s="437"/>
      <c r="AS39" s="438"/>
      <c r="AT39" s="112"/>
      <c r="AU39" s="113"/>
    </row>
    <row r="40" spans="1:47" x14ac:dyDescent="0.2">
      <c r="A40" s="158"/>
      <c r="B40" s="158"/>
      <c r="C40" s="159"/>
      <c r="D40" s="158"/>
      <c r="E40" s="158"/>
      <c r="F40" s="112"/>
      <c r="G40" s="113"/>
      <c r="H40" s="115"/>
      <c r="I40" s="158"/>
      <c r="J40" s="158"/>
      <c r="K40" s="159"/>
      <c r="L40" s="158"/>
      <c r="M40" s="158"/>
      <c r="N40" s="112"/>
      <c r="O40" s="113"/>
      <c r="P40" s="115"/>
      <c r="Q40" s="158"/>
      <c r="R40" s="158"/>
      <c r="S40" s="159"/>
      <c r="T40" s="158"/>
      <c r="U40" s="158"/>
      <c r="V40" s="112"/>
      <c r="W40" s="113"/>
      <c r="X40" s="115"/>
      <c r="Y40" s="158"/>
      <c r="Z40" s="158"/>
      <c r="AA40" s="159"/>
      <c r="AB40" s="158"/>
      <c r="AC40" s="158"/>
      <c r="AD40" s="112"/>
      <c r="AE40" s="113"/>
      <c r="AF40" s="115"/>
      <c r="AG40" s="158"/>
      <c r="AH40" s="158"/>
      <c r="AI40" s="159"/>
      <c r="AJ40" s="158"/>
      <c r="AK40" s="158"/>
      <c r="AL40" s="112"/>
      <c r="AM40" s="113"/>
      <c r="AN40" s="115"/>
      <c r="AO40" s="158"/>
      <c r="AP40" s="158"/>
      <c r="AQ40" s="159"/>
      <c r="AR40" s="158"/>
      <c r="AS40" s="158"/>
      <c r="AT40" s="112"/>
      <c r="AU40" s="113"/>
    </row>
    <row r="41" spans="1:47" x14ac:dyDescent="0.2">
      <c r="A41" s="112"/>
      <c r="B41" s="112"/>
      <c r="C41" s="112"/>
      <c r="D41" s="112"/>
      <c r="E41" s="112"/>
      <c r="F41" s="112"/>
      <c r="G41" s="113"/>
      <c r="H41" s="112"/>
      <c r="I41" s="112"/>
      <c r="J41" s="112"/>
      <c r="K41" s="112"/>
      <c r="L41" s="112"/>
      <c r="M41" s="112"/>
      <c r="N41" s="112"/>
      <c r="O41" s="113"/>
      <c r="P41" s="112"/>
      <c r="Q41" s="112"/>
      <c r="R41" s="112"/>
      <c r="S41" s="112"/>
      <c r="T41" s="112"/>
      <c r="U41" s="112"/>
      <c r="V41" s="112"/>
      <c r="W41" s="113"/>
      <c r="X41" s="112"/>
      <c r="Y41" s="112"/>
      <c r="Z41" s="112"/>
      <c r="AA41" s="112"/>
      <c r="AB41" s="112"/>
      <c r="AC41" s="112"/>
      <c r="AD41" s="112"/>
      <c r="AE41" s="113"/>
      <c r="AF41" s="112"/>
      <c r="AG41" s="112"/>
      <c r="AH41" s="112"/>
      <c r="AI41" s="112"/>
      <c r="AJ41" s="112"/>
      <c r="AK41" s="112"/>
      <c r="AL41" s="112"/>
      <c r="AM41" s="113"/>
      <c r="AN41" s="112"/>
      <c r="AO41" s="112"/>
      <c r="AP41" s="112"/>
      <c r="AQ41" s="112"/>
      <c r="AR41" s="112"/>
      <c r="AS41" s="112"/>
      <c r="AT41" s="112"/>
      <c r="AU41" s="113"/>
    </row>
    <row r="42" spans="1:47" x14ac:dyDescent="0.2">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row>
    <row r="43" spans="1:47" ht="15" thickBot="1" x14ac:dyDescent="0.25">
      <c r="A43" s="120"/>
      <c r="B43" s="112"/>
      <c r="C43" s="112"/>
      <c r="D43" s="112"/>
      <c r="E43" s="112"/>
      <c r="F43" s="112"/>
      <c r="G43" s="113"/>
      <c r="H43" s="115"/>
      <c r="I43" s="112"/>
      <c r="J43" s="112"/>
      <c r="K43" s="112"/>
      <c r="L43" s="112"/>
      <c r="M43" s="112"/>
      <c r="N43" s="112"/>
      <c r="O43" s="113"/>
      <c r="P43" s="115"/>
      <c r="Q43" s="112"/>
      <c r="R43" s="112"/>
      <c r="S43" s="112"/>
      <c r="T43" s="112"/>
      <c r="U43" s="112"/>
      <c r="V43" s="112"/>
      <c r="W43" s="113"/>
      <c r="X43" s="115"/>
      <c r="Y43" s="112"/>
      <c r="Z43" s="112"/>
      <c r="AA43" s="112"/>
      <c r="AB43" s="112"/>
      <c r="AC43" s="112"/>
      <c r="AD43" s="112"/>
      <c r="AE43" s="113"/>
      <c r="AF43" s="115"/>
      <c r="AG43" s="112"/>
      <c r="AH43" s="112"/>
      <c r="AI43" s="112"/>
      <c r="AJ43" s="112"/>
      <c r="AK43" s="112"/>
      <c r="AL43" s="112"/>
      <c r="AM43" s="113"/>
      <c r="AN43" s="115"/>
      <c r="AO43" s="112"/>
      <c r="AP43" s="112"/>
      <c r="AQ43" s="112"/>
      <c r="AR43" s="112"/>
      <c r="AS43" s="112"/>
      <c r="AT43" s="112"/>
      <c r="AU43" s="113"/>
    </row>
    <row r="44" spans="1:47" ht="83.25" customHeight="1" thickBot="1" x14ac:dyDescent="0.25">
      <c r="A44" s="114" t="s">
        <v>336</v>
      </c>
      <c r="B44" s="425" t="e">
        <f>'DAFP V14'!#REF!</f>
        <v>#REF!</v>
      </c>
      <c r="C44" s="426"/>
      <c r="D44" s="426"/>
      <c r="E44" s="427"/>
      <c r="F44" s="112"/>
      <c r="G44" s="113"/>
      <c r="H44" s="115"/>
      <c r="I44" s="114" t="s">
        <v>336</v>
      </c>
      <c r="J44" s="425" t="e">
        <f>$B$44</f>
        <v>#REF!</v>
      </c>
      <c r="K44" s="426"/>
      <c r="L44" s="426"/>
      <c r="M44" s="427"/>
      <c r="N44" s="112"/>
      <c r="O44" s="113"/>
      <c r="P44" s="115"/>
      <c r="Q44" s="114" t="s">
        <v>336</v>
      </c>
      <c r="R44" s="425" t="e">
        <f>$B$44</f>
        <v>#REF!</v>
      </c>
      <c r="S44" s="426"/>
      <c r="T44" s="426"/>
      <c r="U44" s="427"/>
      <c r="V44" s="112"/>
      <c r="W44" s="113"/>
      <c r="X44" s="115"/>
      <c r="Y44" s="114" t="s">
        <v>336</v>
      </c>
      <c r="Z44" s="425" t="e">
        <f>$B$44</f>
        <v>#REF!</v>
      </c>
      <c r="AA44" s="426"/>
      <c r="AB44" s="426"/>
      <c r="AC44" s="427"/>
      <c r="AD44" s="112"/>
      <c r="AE44" s="113"/>
      <c r="AF44" s="115"/>
      <c r="AG44" s="114" t="s">
        <v>336</v>
      </c>
      <c r="AH44" s="425" t="e">
        <f>$B$44</f>
        <v>#REF!</v>
      </c>
      <c r="AI44" s="426"/>
      <c r="AJ44" s="426"/>
      <c r="AK44" s="427"/>
      <c r="AL44" s="112"/>
      <c r="AM44" s="113"/>
      <c r="AN44" s="115"/>
      <c r="AO44" s="114" t="s">
        <v>336</v>
      </c>
      <c r="AP44" s="425" t="e">
        <f>$B$44</f>
        <v>#REF!</v>
      </c>
      <c r="AQ44" s="426"/>
      <c r="AR44" s="426"/>
      <c r="AS44" s="427"/>
      <c r="AT44" s="112"/>
      <c r="AU44" s="113"/>
    </row>
    <row r="45" spans="1:47" ht="18.75" customHeight="1" thickBot="1" x14ac:dyDescent="0.25">
      <c r="A45" s="439" t="s">
        <v>327</v>
      </c>
      <c r="B45" s="440"/>
      <c r="C45" s="440"/>
      <c r="D45" s="440"/>
      <c r="E45" s="441"/>
      <c r="F45" s="112"/>
      <c r="G45" s="113"/>
      <c r="H45" s="115"/>
      <c r="I45" s="439" t="s">
        <v>327</v>
      </c>
      <c r="J45" s="440"/>
      <c r="K45" s="440"/>
      <c r="L45" s="440"/>
      <c r="M45" s="441"/>
      <c r="N45" s="112"/>
      <c r="O45" s="113"/>
      <c r="P45" s="115"/>
      <c r="Q45" s="439" t="s">
        <v>327</v>
      </c>
      <c r="R45" s="440"/>
      <c r="S45" s="440"/>
      <c r="T45" s="440"/>
      <c r="U45" s="441"/>
      <c r="V45" s="112"/>
      <c r="W45" s="113"/>
      <c r="X45" s="115"/>
      <c r="Y45" s="439" t="s">
        <v>327</v>
      </c>
      <c r="Z45" s="440"/>
      <c r="AA45" s="440"/>
      <c r="AB45" s="440"/>
      <c r="AC45" s="441"/>
      <c r="AD45" s="112"/>
      <c r="AE45" s="113"/>
      <c r="AF45" s="115"/>
      <c r="AG45" s="439" t="s">
        <v>327</v>
      </c>
      <c r="AH45" s="440"/>
      <c r="AI45" s="440"/>
      <c r="AJ45" s="440"/>
      <c r="AK45" s="441"/>
      <c r="AL45" s="112"/>
      <c r="AM45" s="113"/>
      <c r="AN45" s="115"/>
      <c r="AO45" s="439" t="s">
        <v>327</v>
      </c>
      <c r="AP45" s="440"/>
      <c r="AQ45" s="440"/>
      <c r="AR45" s="440"/>
      <c r="AS45" s="441"/>
      <c r="AT45" s="112"/>
      <c r="AU45" s="113"/>
    </row>
    <row r="46" spans="1:47" ht="36.75" thickBot="1" x14ac:dyDescent="0.25">
      <c r="A46" s="107" t="s">
        <v>328</v>
      </c>
      <c r="B46" s="108" t="s">
        <v>329</v>
      </c>
      <c r="C46" s="108" t="s">
        <v>330</v>
      </c>
      <c r="D46" s="108" t="s">
        <v>331</v>
      </c>
      <c r="E46" s="108" t="s">
        <v>332</v>
      </c>
      <c r="F46" s="112"/>
      <c r="G46" s="113"/>
      <c r="H46" s="115"/>
      <c r="I46" s="107" t="s">
        <v>328</v>
      </c>
      <c r="J46" s="108" t="s">
        <v>329</v>
      </c>
      <c r="K46" s="108" t="s">
        <v>330</v>
      </c>
      <c r="L46" s="108" t="s">
        <v>331</v>
      </c>
      <c r="M46" s="108" t="s">
        <v>332</v>
      </c>
      <c r="N46" s="112"/>
      <c r="O46" s="113"/>
      <c r="P46" s="115"/>
      <c r="Q46" s="107" t="s">
        <v>328</v>
      </c>
      <c r="R46" s="108" t="s">
        <v>329</v>
      </c>
      <c r="S46" s="108" t="s">
        <v>330</v>
      </c>
      <c r="T46" s="108" t="s">
        <v>331</v>
      </c>
      <c r="U46" s="108" t="s">
        <v>332</v>
      </c>
      <c r="V46" s="112"/>
      <c r="W46" s="113"/>
      <c r="X46" s="115"/>
      <c r="Y46" s="107" t="s">
        <v>328</v>
      </c>
      <c r="Z46" s="108" t="s">
        <v>329</v>
      </c>
      <c r="AA46" s="108" t="s">
        <v>330</v>
      </c>
      <c r="AB46" s="108" t="s">
        <v>331</v>
      </c>
      <c r="AC46" s="108" t="s">
        <v>332</v>
      </c>
      <c r="AD46" s="112"/>
      <c r="AE46" s="113"/>
      <c r="AF46" s="115"/>
      <c r="AG46" s="107" t="s">
        <v>328</v>
      </c>
      <c r="AH46" s="108" t="s">
        <v>329</v>
      </c>
      <c r="AI46" s="108" t="s">
        <v>330</v>
      </c>
      <c r="AJ46" s="108" t="s">
        <v>331</v>
      </c>
      <c r="AK46" s="108" t="s">
        <v>332</v>
      </c>
      <c r="AL46" s="112"/>
      <c r="AM46" s="113"/>
      <c r="AN46" s="115"/>
      <c r="AO46" s="107" t="s">
        <v>328</v>
      </c>
      <c r="AP46" s="108" t="s">
        <v>329</v>
      </c>
      <c r="AQ46" s="108" t="s">
        <v>330</v>
      </c>
      <c r="AR46" s="108" t="s">
        <v>331</v>
      </c>
      <c r="AS46" s="108" t="s">
        <v>332</v>
      </c>
      <c r="AT46" s="112"/>
      <c r="AU46" s="113"/>
    </row>
    <row r="47" spans="1:47" s="117" customFormat="1" ht="35.25" customHeight="1" x14ac:dyDescent="0.2">
      <c r="A47" s="428" t="s">
        <v>307</v>
      </c>
      <c r="B47" s="418" t="s">
        <v>339</v>
      </c>
      <c r="C47" s="420" t="s">
        <v>352</v>
      </c>
      <c r="D47" s="422">
        <v>5</v>
      </c>
      <c r="E47" s="422"/>
      <c r="F47" s="115"/>
      <c r="G47" s="116"/>
      <c r="H47" s="112"/>
      <c r="I47" s="428" t="s">
        <v>307</v>
      </c>
      <c r="J47" s="418" t="s">
        <v>339</v>
      </c>
      <c r="K47" s="420" t="s">
        <v>352</v>
      </c>
      <c r="L47" s="422">
        <v>5</v>
      </c>
      <c r="M47" s="422"/>
      <c r="N47" s="115"/>
      <c r="O47" s="116"/>
      <c r="P47" s="112"/>
      <c r="Q47" s="428" t="s">
        <v>307</v>
      </c>
      <c r="R47" s="418" t="s">
        <v>339</v>
      </c>
      <c r="S47" s="420" t="s">
        <v>352</v>
      </c>
      <c r="T47" s="422">
        <v>5</v>
      </c>
      <c r="U47" s="422"/>
      <c r="V47" s="115"/>
      <c r="W47" s="116"/>
      <c r="X47" s="112"/>
      <c r="Y47" s="428" t="s">
        <v>307</v>
      </c>
      <c r="Z47" s="418" t="s">
        <v>339</v>
      </c>
      <c r="AA47" s="420" t="s">
        <v>352</v>
      </c>
      <c r="AB47" s="422">
        <v>5</v>
      </c>
      <c r="AC47" s="422"/>
      <c r="AD47" s="115"/>
      <c r="AE47" s="116"/>
      <c r="AF47" s="112"/>
      <c r="AG47" s="428" t="s">
        <v>307</v>
      </c>
      <c r="AH47" s="418" t="s">
        <v>339</v>
      </c>
      <c r="AI47" s="420" t="s">
        <v>352</v>
      </c>
      <c r="AJ47" s="422">
        <v>5</v>
      </c>
      <c r="AK47" s="422"/>
      <c r="AL47" s="115"/>
      <c r="AM47" s="116"/>
      <c r="AN47" s="112"/>
      <c r="AO47" s="428" t="s">
        <v>307</v>
      </c>
      <c r="AP47" s="418" t="s">
        <v>339</v>
      </c>
      <c r="AQ47" s="420" t="s">
        <v>352</v>
      </c>
      <c r="AR47" s="422">
        <v>5</v>
      </c>
      <c r="AS47" s="422"/>
      <c r="AT47" s="115"/>
      <c r="AU47" s="116"/>
    </row>
    <row r="48" spans="1:47" s="117" customFormat="1" ht="35.25" customHeight="1" x14ac:dyDescent="0.2">
      <c r="A48" s="429"/>
      <c r="B48" s="419"/>
      <c r="C48" s="421"/>
      <c r="D48" s="423"/>
      <c r="E48" s="423"/>
      <c r="F48" s="115"/>
      <c r="G48" s="116"/>
      <c r="H48" s="112"/>
      <c r="I48" s="429"/>
      <c r="J48" s="419"/>
      <c r="K48" s="421"/>
      <c r="L48" s="423"/>
      <c r="M48" s="423"/>
      <c r="N48" s="115"/>
      <c r="O48" s="116"/>
      <c r="P48" s="112"/>
      <c r="Q48" s="429"/>
      <c r="R48" s="419"/>
      <c r="S48" s="421"/>
      <c r="T48" s="423"/>
      <c r="U48" s="423"/>
      <c r="V48" s="115"/>
      <c r="W48" s="116"/>
      <c r="X48" s="112"/>
      <c r="Y48" s="429"/>
      <c r="Z48" s="419"/>
      <c r="AA48" s="421"/>
      <c r="AB48" s="423"/>
      <c r="AC48" s="423"/>
      <c r="AD48" s="115"/>
      <c r="AE48" s="116"/>
      <c r="AF48" s="112"/>
      <c r="AG48" s="429"/>
      <c r="AH48" s="419"/>
      <c r="AI48" s="421"/>
      <c r="AJ48" s="423"/>
      <c r="AK48" s="423"/>
      <c r="AL48" s="115"/>
      <c r="AM48" s="116"/>
      <c r="AN48" s="112"/>
      <c r="AO48" s="429"/>
      <c r="AP48" s="419"/>
      <c r="AQ48" s="421"/>
      <c r="AR48" s="423"/>
      <c r="AS48" s="423"/>
      <c r="AT48" s="115"/>
      <c r="AU48" s="116"/>
    </row>
    <row r="49" spans="1:47" s="117" customFormat="1" ht="35.25" customHeight="1" x14ac:dyDescent="0.2">
      <c r="A49" s="428" t="s">
        <v>26</v>
      </c>
      <c r="B49" s="430" t="s">
        <v>337</v>
      </c>
      <c r="C49" s="424" t="s">
        <v>348</v>
      </c>
      <c r="D49" s="431">
        <v>4</v>
      </c>
      <c r="E49" s="431"/>
      <c r="F49" s="115"/>
      <c r="G49" s="116"/>
      <c r="H49" s="115"/>
      <c r="I49" s="428" t="s">
        <v>26</v>
      </c>
      <c r="J49" s="430" t="s">
        <v>337</v>
      </c>
      <c r="K49" s="424" t="s">
        <v>348</v>
      </c>
      <c r="L49" s="431">
        <v>4</v>
      </c>
      <c r="M49" s="431"/>
      <c r="N49" s="115"/>
      <c r="O49" s="116"/>
      <c r="P49" s="115"/>
      <c r="Q49" s="428" t="s">
        <v>26</v>
      </c>
      <c r="R49" s="430" t="s">
        <v>337</v>
      </c>
      <c r="S49" s="424" t="s">
        <v>348</v>
      </c>
      <c r="T49" s="431">
        <v>4</v>
      </c>
      <c r="U49" s="431"/>
      <c r="V49" s="115"/>
      <c r="W49" s="116"/>
      <c r="X49" s="115"/>
      <c r="Y49" s="428" t="s">
        <v>26</v>
      </c>
      <c r="Z49" s="430" t="s">
        <v>337</v>
      </c>
      <c r="AA49" s="424" t="s">
        <v>348</v>
      </c>
      <c r="AB49" s="431">
        <v>4</v>
      </c>
      <c r="AC49" s="431"/>
      <c r="AD49" s="115"/>
      <c r="AE49" s="116"/>
      <c r="AF49" s="115"/>
      <c r="AG49" s="428" t="s">
        <v>26</v>
      </c>
      <c r="AH49" s="430" t="s">
        <v>337</v>
      </c>
      <c r="AI49" s="424" t="s">
        <v>348</v>
      </c>
      <c r="AJ49" s="431">
        <v>4</v>
      </c>
      <c r="AK49" s="431"/>
      <c r="AL49" s="115"/>
      <c r="AM49" s="116"/>
      <c r="AN49" s="115"/>
      <c r="AO49" s="428" t="s">
        <v>26</v>
      </c>
      <c r="AP49" s="430" t="s">
        <v>337</v>
      </c>
      <c r="AQ49" s="424" t="s">
        <v>348</v>
      </c>
      <c r="AR49" s="431">
        <v>4</v>
      </c>
      <c r="AS49" s="431"/>
      <c r="AT49" s="115"/>
      <c r="AU49" s="116"/>
    </row>
    <row r="50" spans="1:47" s="117" customFormat="1" ht="35.25" customHeight="1" x14ac:dyDescent="0.2">
      <c r="A50" s="429"/>
      <c r="B50" s="419"/>
      <c r="C50" s="421"/>
      <c r="D50" s="423"/>
      <c r="E50" s="423"/>
      <c r="F50" s="115"/>
      <c r="G50" s="116"/>
      <c r="H50" s="115"/>
      <c r="I50" s="429"/>
      <c r="J50" s="419"/>
      <c r="K50" s="421"/>
      <c r="L50" s="423"/>
      <c r="M50" s="423"/>
      <c r="N50" s="115"/>
      <c r="O50" s="116"/>
      <c r="P50" s="115"/>
      <c r="Q50" s="429"/>
      <c r="R50" s="419"/>
      <c r="S50" s="421"/>
      <c r="T50" s="423"/>
      <c r="U50" s="423"/>
      <c r="V50" s="115"/>
      <c r="W50" s="116"/>
      <c r="X50" s="115"/>
      <c r="Y50" s="429"/>
      <c r="Z50" s="419"/>
      <c r="AA50" s="421"/>
      <c r="AB50" s="423"/>
      <c r="AC50" s="423"/>
      <c r="AD50" s="115"/>
      <c r="AE50" s="116"/>
      <c r="AF50" s="115"/>
      <c r="AG50" s="429"/>
      <c r="AH50" s="419"/>
      <c r="AI50" s="421"/>
      <c r="AJ50" s="423"/>
      <c r="AK50" s="423"/>
      <c r="AL50" s="115"/>
      <c r="AM50" s="116"/>
      <c r="AN50" s="115"/>
      <c r="AO50" s="429"/>
      <c r="AP50" s="419"/>
      <c r="AQ50" s="421"/>
      <c r="AR50" s="423"/>
      <c r="AS50" s="423"/>
      <c r="AT50" s="115"/>
      <c r="AU50" s="116"/>
    </row>
    <row r="51" spans="1:47" s="117" customFormat="1" ht="35.25" customHeight="1" x14ac:dyDescent="0.2">
      <c r="A51" s="428" t="s">
        <v>27</v>
      </c>
      <c r="B51" s="430" t="s">
        <v>340</v>
      </c>
      <c r="C51" s="424" t="s">
        <v>350</v>
      </c>
      <c r="D51" s="431">
        <v>3</v>
      </c>
      <c r="E51" s="431"/>
      <c r="F51" s="115"/>
      <c r="G51" s="116"/>
      <c r="H51" s="115"/>
      <c r="I51" s="428" t="s">
        <v>27</v>
      </c>
      <c r="J51" s="430" t="s">
        <v>340</v>
      </c>
      <c r="K51" s="424" t="s">
        <v>350</v>
      </c>
      <c r="L51" s="431">
        <v>3</v>
      </c>
      <c r="M51" s="431"/>
      <c r="N51" s="115"/>
      <c r="O51" s="116"/>
      <c r="P51" s="115"/>
      <c r="Q51" s="428" t="s">
        <v>27</v>
      </c>
      <c r="R51" s="430" t="s">
        <v>340</v>
      </c>
      <c r="S51" s="424" t="s">
        <v>350</v>
      </c>
      <c r="T51" s="431">
        <v>3</v>
      </c>
      <c r="U51" s="431"/>
      <c r="V51" s="115"/>
      <c r="W51" s="116"/>
      <c r="X51" s="115"/>
      <c r="Y51" s="428" t="s">
        <v>27</v>
      </c>
      <c r="Z51" s="430" t="s">
        <v>340</v>
      </c>
      <c r="AA51" s="424" t="s">
        <v>350</v>
      </c>
      <c r="AB51" s="431">
        <v>3</v>
      </c>
      <c r="AC51" s="431"/>
      <c r="AD51" s="115"/>
      <c r="AE51" s="116"/>
      <c r="AF51" s="115"/>
      <c r="AG51" s="428" t="s">
        <v>27</v>
      </c>
      <c r="AH51" s="430" t="s">
        <v>340</v>
      </c>
      <c r="AI51" s="424" t="s">
        <v>350</v>
      </c>
      <c r="AJ51" s="431">
        <v>3</v>
      </c>
      <c r="AK51" s="431"/>
      <c r="AL51" s="115"/>
      <c r="AM51" s="116"/>
      <c r="AN51" s="115"/>
      <c r="AO51" s="428" t="s">
        <v>27</v>
      </c>
      <c r="AP51" s="430" t="s">
        <v>340</v>
      </c>
      <c r="AQ51" s="424" t="s">
        <v>350</v>
      </c>
      <c r="AR51" s="431">
        <v>3</v>
      </c>
      <c r="AS51" s="431"/>
      <c r="AT51" s="115"/>
      <c r="AU51" s="116"/>
    </row>
    <row r="52" spans="1:47" s="117" customFormat="1" ht="35.25" customHeight="1" x14ac:dyDescent="0.2">
      <c r="A52" s="429"/>
      <c r="B52" s="419"/>
      <c r="C52" s="421"/>
      <c r="D52" s="423"/>
      <c r="E52" s="423"/>
      <c r="F52" s="115"/>
      <c r="G52" s="116"/>
      <c r="H52" s="115"/>
      <c r="I52" s="429"/>
      <c r="J52" s="419"/>
      <c r="K52" s="421"/>
      <c r="L52" s="423"/>
      <c r="M52" s="423"/>
      <c r="N52" s="115"/>
      <c r="O52" s="116"/>
      <c r="P52" s="115"/>
      <c r="Q52" s="429"/>
      <c r="R52" s="419"/>
      <c r="S52" s="421"/>
      <c r="T52" s="423"/>
      <c r="U52" s="423"/>
      <c r="V52" s="115"/>
      <c r="W52" s="116"/>
      <c r="X52" s="115"/>
      <c r="Y52" s="429"/>
      <c r="Z52" s="419"/>
      <c r="AA52" s="421"/>
      <c r="AB52" s="423"/>
      <c r="AC52" s="423"/>
      <c r="AD52" s="115"/>
      <c r="AE52" s="116"/>
      <c r="AF52" s="115"/>
      <c r="AG52" s="429"/>
      <c r="AH52" s="419"/>
      <c r="AI52" s="421"/>
      <c r="AJ52" s="423"/>
      <c r="AK52" s="423"/>
      <c r="AL52" s="115"/>
      <c r="AM52" s="116"/>
      <c r="AN52" s="115"/>
      <c r="AO52" s="429"/>
      <c r="AP52" s="419"/>
      <c r="AQ52" s="421"/>
      <c r="AR52" s="423"/>
      <c r="AS52" s="423"/>
      <c r="AT52" s="115"/>
      <c r="AU52" s="116"/>
    </row>
    <row r="53" spans="1:47" s="117" customFormat="1" ht="35.25" customHeight="1" x14ac:dyDescent="0.2">
      <c r="A53" s="428" t="s">
        <v>24</v>
      </c>
      <c r="B53" s="430" t="s">
        <v>340</v>
      </c>
      <c r="C53" s="424" t="s">
        <v>351</v>
      </c>
      <c r="D53" s="431">
        <v>2</v>
      </c>
      <c r="E53" s="431"/>
      <c r="F53" s="115"/>
      <c r="G53" s="116"/>
      <c r="H53" s="112"/>
      <c r="I53" s="428" t="s">
        <v>24</v>
      </c>
      <c r="J53" s="430" t="s">
        <v>340</v>
      </c>
      <c r="K53" s="424" t="s">
        <v>351</v>
      </c>
      <c r="L53" s="431">
        <v>2</v>
      </c>
      <c r="M53" s="431"/>
      <c r="N53" s="115"/>
      <c r="O53" s="116"/>
      <c r="P53" s="112"/>
      <c r="Q53" s="428" t="s">
        <v>24</v>
      </c>
      <c r="R53" s="430" t="s">
        <v>340</v>
      </c>
      <c r="S53" s="424" t="s">
        <v>351</v>
      </c>
      <c r="T53" s="431">
        <v>2</v>
      </c>
      <c r="U53" s="431"/>
      <c r="V53" s="115"/>
      <c r="W53" s="116"/>
      <c r="X53" s="112"/>
      <c r="Y53" s="428" t="s">
        <v>24</v>
      </c>
      <c r="Z53" s="430" t="s">
        <v>340</v>
      </c>
      <c r="AA53" s="424" t="s">
        <v>351</v>
      </c>
      <c r="AB53" s="431">
        <v>2</v>
      </c>
      <c r="AC53" s="431"/>
      <c r="AD53" s="115"/>
      <c r="AE53" s="116"/>
      <c r="AF53" s="112"/>
      <c r="AG53" s="428" t="s">
        <v>24</v>
      </c>
      <c r="AH53" s="430" t="s">
        <v>340</v>
      </c>
      <c r="AI53" s="424" t="s">
        <v>351</v>
      </c>
      <c r="AJ53" s="431">
        <v>2</v>
      </c>
      <c r="AK53" s="431"/>
      <c r="AL53" s="115"/>
      <c r="AM53" s="116"/>
      <c r="AN53" s="112"/>
      <c r="AO53" s="428" t="s">
        <v>24</v>
      </c>
      <c r="AP53" s="430" t="s">
        <v>340</v>
      </c>
      <c r="AQ53" s="424" t="s">
        <v>351</v>
      </c>
      <c r="AR53" s="431">
        <v>2</v>
      </c>
      <c r="AS53" s="431"/>
      <c r="AT53" s="115"/>
      <c r="AU53" s="116"/>
    </row>
    <row r="54" spans="1:47" s="117" customFormat="1" ht="35.25" customHeight="1" x14ac:dyDescent="0.2">
      <c r="A54" s="429"/>
      <c r="B54" s="419"/>
      <c r="C54" s="421"/>
      <c r="D54" s="423"/>
      <c r="E54" s="423"/>
      <c r="F54" s="115"/>
      <c r="G54" s="116"/>
      <c r="H54" s="112"/>
      <c r="I54" s="429"/>
      <c r="J54" s="419"/>
      <c r="K54" s="421"/>
      <c r="L54" s="423"/>
      <c r="M54" s="423"/>
      <c r="N54" s="115"/>
      <c r="O54" s="116"/>
      <c r="P54" s="112"/>
      <c r="Q54" s="429"/>
      <c r="R54" s="419"/>
      <c r="S54" s="421"/>
      <c r="T54" s="423"/>
      <c r="U54" s="423"/>
      <c r="V54" s="115"/>
      <c r="W54" s="116"/>
      <c r="X54" s="112"/>
      <c r="Y54" s="429"/>
      <c r="Z54" s="419"/>
      <c r="AA54" s="421"/>
      <c r="AB54" s="423"/>
      <c r="AC54" s="423"/>
      <c r="AD54" s="115"/>
      <c r="AE54" s="116"/>
      <c r="AF54" s="112"/>
      <c r="AG54" s="429"/>
      <c r="AH54" s="419"/>
      <c r="AI54" s="421"/>
      <c r="AJ54" s="423"/>
      <c r="AK54" s="423"/>
      <c r="AL54" s="115"/>
      <c r="AM54" s="116"/>
      <c r="AN54" s="112"/>
      <c r="AO54" s="429"/>
      <c r="AP54" s="419"/>
      <c r="AQ54" s="421"/>
      <c r="AR54" s="423"/>
      <c r="AS54" s="423"/>
      <c r="AT54" s="115"/>
      <c r="AU54" s="116"/>
    </row>
    <row r="55" spans="1:47" s="117" customFormat="1" ht="35.25" customHeight="1" x14ac:dyDescent="0.2">
      <c r="A55" s="428" t="s">
        <v>37</v>
      </c>
      <c r="B55" s="430" t="s">
        <v>338</v>
      </c>
      <c r="C55" s="424" t="s">
        <v>349</v>
      </c>
      <c r="D55" s="431">
        <v>1</v>
      </c>
      <c r="E55" s="431"/>
      <c r="F55" s="115"/>
      <c r="G55" s="116"/>
      <c r="H55" s="115"/>
      <c r="I55" s="428" t="s">
        <v>37</v>
      </c>
      <c r="J55" s="430" t="s">
        <v>338</v>
      </c>
      <c r="K55" s="424" t="s">
        <v>349</v>
      </c>
      <c r="L55" s="431">
        <v>1</v>
      </c>
      <c r="M55" s="431"/>
      <c r="N55" s="115"/>
      <c r="O55" s="116"/>
      <c r="P55" s="115"/>
      <c r="Q55" s="428" t="s">
        <v>37</v>
      </c>
      <c r="R55" s="430" t="s">
        <v>338</v>
      </c>
      <c r="S55" s="424" t="s">
        <v>349</v>
      </c>
      <c r="T55" s="431">
        <v>1</v>
      </c>
      <c r="U55" s="431"/>
      <c r="V55" s="115"/>
      <c r="W55" s="116"/>
      <c r="X55" s="115"/>
      <c r="Y55" s="428" t="s">
        <v>37</v>
      </c>
      <c r="Z55" s="430" t="s">
        <v>338</v>
      </c>
      <c r="AA55" s="424" t="s">
        <v>349</v>
      </c>
      <c r="AB55" s="431">
        <v>1</v>
      </c>
      <c r="AC55" s="431"/>
      <c r="AD55" s="115"/>
      <c r="AE55" s="116"/>
      <c r="AF55" s="115"/>
      <c r="AG55" s="428" t="s">
        <v>37</v>
      </c>
      <c r="AH55" s="430" t="s">
        <v>338</v>
      </c>
      <c r="AI55" s="424" t="s">
        <v>349</v>
      </c>
      <c r="AJ55" s="431">
        <v>1</v>
      </c>
      <c r="AK55" s="431"/>
      <c r="AL55" s="115"/>
      <c r="AM55" s="116"/>
      <c r="AN55" s="115"/>
      <c r="AO55" s="428" t="s">
        <v>37</v>
      </c>
      <c r="AP55" s="430" t="s">
        <v>338</v>
      </c>
      <c r="AQ55" s="424" t="s">
        <v>349</v>
      </c>
      <c r="AR55" s="431">
        <v>1</v>
      </c>
      <c r="AS55" s="431"/>
      <c r="AT55" s="115"/>
      <c r="AU55" s="116"/>
    </row>
    <row r="56" spans="1:47" s="117" customFormat="1" ht="35.25" customHeight="1" thickBot="1" x14ac:dyDescent="0.25">
      <c r="A56" s="432"/>
      <c r="B56" s="433"/>
      <c r="C56" s="434"/>
      <c r="D56" s="435"/>
      <c r="E56" s="435"/>
      <c r="F56" s="115"/>
      <c r="G56" s="116"/>
      <c r="H56" s="115"/>
      <c r="I56" s="432"/>
      <c r="J56" s="433"/>
      <c r="K56" s="434"/>
      <c r="L56" s="435"/>
      <c r="M56" s="435"/>
      <c r="N56" s="115"/>
      <c r="O56" s="116"/>
      <c r="P56" s="115"/>
      <c r="Q56" s="432"/>
      <c r="R56" s="433"/>
      <c r="S56" s="434"/>
      <c r="T56" s="435"/>
      <c r="U56" s="435"/>
      <c r="V56" s="115"/>
      <c r="W56" s="116"/>
      <c r="X56" s="115"/>
      <c r="Y56" s="432"/>
      <c r="Z56" s="433"/>
      <c r="AA56" s="434"/>
      <c r="AB56" s="435"/>
      <c r="AC56" s="435"/>
      <c r="AD56" s="115"/>
      <c r="AE56" s="116"/>
      <c r="AF56" s="115"/>
      <c r="AG56" s="432"/>
      <c r="AH56" s="433"/>
      <c r="AI56" s="434"/>
      <c r="AJ56" s="435"/>
      <c r="AK56" s="435"/>
      <c r="AL56" s="115"/>
      <c r="AM56" s="116"/>
      <c r="AN56" s="115"/>
      <c r="AO56" s="432"/>
      <c r="AP56" s="433"/>
      <c r="AQ56" s="434"/>
      <c r="AR56" s="435"/>
      <c r="AS56" s="435"/>
      <c r="AT56" s="115"/>
      <c r="AU56" s="116"/>
    </row>
    <row r="57" spans="1:47" x14ac:dyDescent="0.2">
      <c r="A57" s="112"/>
      <c r="B57" s="112"/>
      <c r="C57" s="112"/>
      <c r="D57" s="112"/>
      <c r="E57" s="112"/>
      <c r="F57" s="112"/>
      <c r="G57" s="113"/>
      <c r="H57" s="115"/>
      <c r="I57" s="112"/>
      <c r="J57" s="112"/>
      <c r="K57" s="112"/>
      <c r="L57" s="112"/>
      <c r="M57" s="112"/>
      <c r="N57" s="112"/>
      <c r="O57" s="113"/>
      <c r="P57" s="115"/>
      <c r="Q57" s="112"/>
      <c r="R57" s="112"/>
      <c r="S57" s="112"/>
      <c r="T57" s="112"/>
      <c r="U57" s="112"/>
      <c r="V57" s="112"/>
      <c r="W57" s="113"/>
      <c r="X57" s="115"/>
      <c r="Y57" s="112"/>
      <c r="Z57" s="112"/>
      <c r="AA57" s="112"/>
      <c r="AB57" s="112"/>
      <c r="AC57" s="112"/>
      <c r="AD57" s="112"/>
      <c r="AE57" s="113"/>
      <c r="AF57" s="115"/>
      <c r="AG57" s="112"/>
      <c r="AH57" s="112"/>
      <c r="AI57" s="112"/>
      <c r="AJ57" s="112"/>
      <c r="AK57" s="112"/>
      <c r="AL57" s="112"/>
      <c r="AM57" s="113"/>
      <c r="AN57" s="115"/>
      <c r="AO57" s="112"/>
      <c r="AP57" s="112"/>
      <c r="AQ57" s="112"/>
      <c r="AR57" s="112"/>
      <c r="AS57" s="112"/>
      <c r="AT57" s="112"/>
      <c r="AU57" s="113"/>
    </row>
    <row r="58" spans="1:47" ht="15" thickBot="1" x14ac:dyDescent="0.25">
      <c r="A58" s="112"/>
      <c r="B58" s="112"/>
      <c r="C58" s="112"/>
      <c r="D58" s="112"/>
      <c r="E58" s="112"/>
      <c r="F58" s="112"/>
      <c r="G58" s="113"/>
      <c r="H58" s="115"/>
      <c r="I58" s="112"/>
      <c r="J58" s="112"/>
      <c r="K58" s="112"/>
      <c r="L58" s="112"/>
      <c r="M58" s="112"/>
      <c r="N58" s="112"/>
      <c r="O58" s="113"/>
      <c r="P58" s="115"/>
      <c r="Q58" s="112"/>
      <c r="R58" s="112"/>
      <c r="S58" s="112"/>
      <c r="T58" s="112"/>
      <c r="U58" s="112"/>
      <c r="V58" s="112"/>
      <c r="W58" s="113"/>
      <c r="X58" s="115"/>
      <c r="Y58" s="112"/>
      <c r="Z58" s="112"/>
      <c r="AA58" s="112"/>
      <c r="AB58" s="112"/>
      <c r="AC58" s="112"/>
      <c r="AD58" s="112"/>
      <c r="AE58" s="113"/>
      <c r="AF58" s="115"/>
      <c r="AG58" s="112"/>
      <c r="AH58" s="112"/>
      <c r="AI58" s="112"/>
      <c r="AJ58" s="112"/>
      <c r="AK58" s="112"/>
      <c r="AL58" s="112"/>
      <c r="AM58" s="113"/>
      <c r="AN58" s="115"/>
      <c r="AO58" s="112"/>
      <c r="AP58" s="112"/>
      <c r="AQ58" s="112"/>
      <c r="AR58" s="112"/>
      <c r="AS58" s="112"/>
      <c r="AT58" s="112"/>
      <c r="AU58" s="113"/>
    </row>
    <row r="59" spans="1:47" ht="15.75" customHeight="1" thickBot="1" x14ac:dyDescent="0.25">
      <c r="A59" s="437" t="s">
        <v>456</v>
      </c>
      <c r="B59" s="438"/>
      <c r="C59" s="157" t="s">
        <v>457</v>
      </c>
      <c r="D59" s="437" t="s">
        <v>458</v>
      </c>
      <c r="E59" s="438"/>
      <c r="F59" s="112"/>
      <c r="G59" s="113"/>
      <c r="H59" s="115"/>
      <c r="I59" s="437" t="s">
        <v>456</v>
      </c>
      <c r="J59" s="438"/>
      <c r="K59" s="157" t="s">
        <v>457</v>
      </c>
      <c r="L59" s="437" t="s">
        <v>458</v>
      </c>
      <c r="M59" s="438"/>
      <c r="N59" s="112"/>
      <c r="O59" s="113"/>
      <c r="P59" s="115"/>
      <c r="Q59" s="437" t="s">
        <v>456</v>
      </c>
      <c r="R59" s="438"/>
      <c r="S59" s="157" t="s">
        <v>457</v>
      </c>
      <c r="T59" s="437" t="s">
        <v>458</v>
      </c>
      <c r="U59" s="438"/>
      <c r="V59" s="112"/>
      <c r="W59" s="113"/>
      <c r="X59" s="115"/>
      <c r="Y59" s="437" t="s">
        <v>456</v>
      </c>
      <c r="Z59" s="438"/>
      <c r="AA59" s="157" t="s">
        <v>457</v>
      </c>
      <c r="AB59" s="437" t="s">
        <v>458</v>
      </c>
      <c r="AC59" s="438"/>
      <c r="AD59" s="112"/>
      <c r="AE59" s="113"/>
      <c r="AF59" s="115"/>
      <c r="AG59" s="437" t="s">
        <v>456</v>
      </c>
      <c r="AH59" s="438"/>
      <c r="AI59" s="157" t="s">
        <v>457</v>
      </c>
      <c r="AJ59" s="437" t="s">
        <v>458</v>
      </c>
      <c r="AK59" s="438"/>
      <c r="AL59" s="112"/>
      <c r="AM59" s="113"/>
      <c r="AN59" s="115"/>
      <c r="AO59" s="437" t="s">
        <v>456</v>
      </c>
      <c r="AP59" s="438"/>
      <c r="AQ59" s="157" t="s">
        <v>457</v>
      </c>
      <c r="AR59" s="437" t="s">
        <v>458</v>
      </c>
      <c r="AS59" s="438"/>
      <c r="AT59" s="112"/>
      <c r="AU59" s="113"/>
    </row>
    <row r="60" spans="1:47" ht="15" thickBot="1" x14ac:dyDescent="0.25">
      <c r="A60" s="437"/>
      <c r="B60" s="438"/>
      <c r="C60" s="157"/>
      <c r="D60" s="437"/>
      <c r="E60" s="438"/>
      <c r="F60" s="112"/>
      <c r="G60" s="113"/>
      <c r="H60" s="115"/>
      <c r="I60" s="437"/>
      <c r="J60" s="438"/>
      <c r="K60" s="157"/>
      <c r="L60" s="437"/>
      <c r="M60" s="438"/>
      <c r="N60" s="112"/>
      <c r="O60" s="113"/>
      <c r="P60" s="115"/>
      <c r="Q60" s="437"/>
      <c r="R60" s="438"/>
      <c r="S60" s="157"/>
      <c r="T60" s="437"/>
      <c r="U60" s="438"/>
      <c r="V60" s="112"/>
      <c r="W60" s="113"/>
      <c r="X60" s="115"/>
      <c r="Y60" s="437"/>
      <c r="Z60" s="438"/>
      <c r="AA60" s="157"/>
      <c r="AB60" s="437"/>
      <c r="AC60" s="438"/>
      <c r="AD60" s="112"/>
      <c r="AE60" s="113"/>
      <c r="AF60" s="115"/>
      <c r="AG60" s="437"/>
      <c r="AH60" s="438"/>
      <c r="AI60" s="157"/>
      <c r="AJ60" s="437"/>
      <c r="AK60" s="438"/>
      <c r="AL60" s="112"/>
      <c r="AM60" s="113"/>
      <c r="AN60" s="115"/>
      <c r="AO60" s="437"/>
      <c r="AP60" s="438"/>
      <c r="AQ60" s="157"/>
      <c r="AR60" s="437"/>
      <c r="AS60" s="438"/>
      <c r="AT60" s="112"/>
      <c r="AU60" s="113"/>
    </row>
    <row r="61" spans="1:47" x14ac:dyDescent="0.2">
      <c r="A61" s="158"/>
      <c r="B61" s="158"/>
      <c r="C61" s="159"/>
      <c r="D61" s="158"/>
      <c r="E61" s="158"/>
      <c r="F61" s="112"/>
      <c r="G61" s="113"/>
      <c r="H61" s="115"/>
      <c r="I61" s="158"/>
      <c r="J61" s="158"/>
      <c r="K61" s="159"/>
      <c r="L61" s="158"/>
      <c r="M61" s="158"/>
      <c r="N61" s="112"/>
      <c r="O61" s="113"/>
      <c r="P61" s="115"/>
      <c r="Q61" s="158"/>
      <c r="R61" s="158"/>
      <c r="S61" s="159"/>
      <c r="T61" s="158"/>
      <c r="U61" s="158"/>
      <c r="V61" s="112"/>
      <c r="W61" s="113"/>
      <c r="X61" s="115"/>
      <c r="Y61" s="158"/>
      <c r="Z61" s="158"/>
      <c r="AA61" s="159"/>
      <c r="AB61" s="158"/>
      <c r="AC61" s="158"/>
      <c r="AD61" s="112"/>
      <c r="AE61" s="113"/>
      <c r="AF61" s="115"/>
      <c r="AG61" s="158"/>
      <c r="AH61" s="158"/>
      <c r="AI61" s="159"/>
      <c r="AJ61" s="158"/>
      <c r="AK61" s="158"/>
      <c r="AL61" s="112"/>
      <c r="AM61" s="113"/>
      <c r="AN61" s="115"/>
      <c r="AO61" s="158"/>
      <c r="AP61" s="158"/>
      <c r="AQ61" s="159"/>
      <c r="AR61" s="158"/>
      <c r="AS61" s="158"/>
      <c r="AT61" s="112"/>
      <c r="AU61" s="113"/>
    </row>
    <row r="62" spans="1:47" x14ac:dyDescent="0.2">
      <c r="A62" s="112"/>
      <c r="B62" s="112"/>
      <c r="C62" s="112"/>
      <c r="D62" s="112"/>
      <c r="E62" s="112"/>
      <c r="F62" s="112"/>
      <c r="G62" s="113"/>
      <c r="H62" s="115"/>
      <c r="I62" s="112"/>
      <c r="J62" s="112"/>
      <c r="K62" s="112"/>
      <c r="L62" s="112"/>
      <c r="M62" s="112"/>
      <c r="N62" s="112"/>
      <c r="O62" s="113"/>
      <c r="P62" s="115"/>
      <c r="Q62" s="112"/>
      <c r="R62" s="112"/>
      <c r="S62" s="112"/>
      <c r="T62" s="112"/>
      <c r="U62" s="112"/>
      <c r="V62" s="112"/>
      <c r="W62" s="113"/>
      <c r="X62" s="115"/>
      <c r="Y62" s="112"/>
      <c r="Z62" s="112"/>
      <c r="AA62" s="112"/>
      <c r="AB62" s="112"/>
      <c r="AC62" s="112"/>
      <c r="AD62" s="112"/>
      <c r="AE62" s="113"/>
      <c r="AF62" s="115"/>
      <c r="AG62" s="112"/>
      <c r="AH62" s="112"/>
      <c r="AI62" s="112"/>
      <c r="AJ62" s="112"/>
      <c r="AK62" s="112"/>
      <c r="AL62" s="112"/>
      <c r="AM62" s="113"/>
      <c r="AN62" s="115"/>
      <c r="AO62" s="112"/>
      <c r="AP62" s="112"/>
      <c r="AQ62" s="112"/>
      <c r="AR62" s="112"/>
      <c r="AS62" s="112"/>
      <c r="AT62" s="112"/>
      <c r="AU62" s="113"/>
    </row>
    <row r="63" spans="1:47"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row>
    <row r="64" spans="1:47" ht="15" thickBot="1" x14ac:dyDescent="0.25">
      <c r="A64" s="112"/>
      <c r="B64" s="112"/>
      <c r="C64" s="112"/>
      <c r="D64" s="112"/>
      <c r="E64" s="112"/>
      <c r="F64" s="112"/>
      <c r="G64" s="113"/>
      <c r="H64" s="115"/>
      <c r="I64" s="112"/>
      <c r="J64" s="112"/>
      <c r="K64" s="112"/>
      <c r="L64" s="112"/>
      <c r="M64" s="112"/>
      <c r="N64" s="112"/>
      <c r="O64" s="113"/>
      <c r="P64" s="115"/>
      <c r="Q64" s="112"/>
      <c r="R64" s="112"/>
      <c r="S64" s="112"/>
      <c r="T64" s="112"/>
      <c r="U64" s="112"/>
      <c r="V64" s="112"/>
      <c r="W64" s="113"/>
      <c r="X64" s="115"/>
      <c r="Y64" s="112"/>
      <c r="Z64" s="112"/>
      <c r="AA64" s="112"/>
      <c r="AB64" s="112"/>
      <c r="AC64" s="112"/>
      <c r="AD64" s="112"/>
      <c r="AE64" s="113"/>
      <c r="AF64" s="115"/>
      <c r="AG64" s="112"/>
      <c r="AH64" s="112"/>
      <c r="AI64" s="112"/>
      <c r="AJ64" s="112"/>
      <c r="AK64" s="112"/>
      <c r="AL64" s="112"/>
      <c r="AM64" s="113"/>
      <c r="AN64" s="115"/>
      <c r="AO64" s="112"/>
      <c r="AP64" s="112"/>
      <c r="AQ64" s="112"/>
      <c r="AR64" s="112"/>
      <c r="AS64" s="112"/>
      <c r="AT64" s="112"/>
      <c r="AU64" s="113"/>
    </row>
    <row r="65" spans="1:47" ht="62.25" customHeight="1" thickBot="1" x14ac:dyDescent="0.25">
      <c r="A65" s="119" t="s">
        <v>342</v>
      </c>
      <c r="B65" s="410" t="e">
        <f>'DAFP V14'!#REF!</f>
        <v>#REF!</v>
      </c>
      <c r="C65" s="411"/>
      <c r="D65" s="411"/>
      <c r="E65" s="412"/>
      <c r="F65" s="112"/>
      <c r="G65" s="113"/>
      <c r="H65" s="115"/>
      <c r="I65" s="119" t="s">
        <v>342</v>
      </c>
      <c r="J65" s="410" t="e">
        <f>$B$65</f>
        <v>#REF!</v>
      </c>
      <c r="K65" s="411"/>
      <c r="L65" s="411"/>
      <c r="M65" s="412"/>
      <c r="N65" s="112"/>
      <c r="O65" s="113"/>
      <c r="P65" s="115"/>
      <c r="Q65" s="119" t="s">
        <v>342</v>
      </c>
      <c r="R65" s="410" t="e">
        <f>$B$65</f>
        <v>#REF!</v>
      </c>
      <c r="S65" s="411"/>
      <c r="T65" s="411"/>
      <c r="U65" s="412"/>
      <c r="V65" s="112"/>
      <c r="W65" s="113"/>
      <c r="X65" s="115"/>
      <c r="Y65" s="119" t="s">
        <v>342</v>
      </c>
      <c r="Z65" s="410" t="e">
        <f>$B$65</f>
        <v>#REF!</v>
      </c>
      <c r="AA65" s="411"/>
      <c r="AB65" s="411"/>
      <c r="AC65" s="412"/>
      <c r="AD65" s="112"/>
      <c r="AE65" s="113"/>
      <c r="AF65" s="115"/>
      <c r="AG65" s="119" t="s">
        <v>342</v>
      </c>
      <c r="AH65" s="410" t="e">
        <f>$B$65</f>
        <v>#REF!</v>
      </c>
      <c r="AI65" s="411"/>
      <c r="AJ65" s="411"/>
      <c r="AK65" s="412"/>
      <c r="AL65" s="112"/>
      <c r="AM65" s="113"/>
      <c r="AN65" s="115"/>
      <c r="AO65" s="119" t="s">
        <v>342</v>
      </c>
      <c r="AP65" s="410" t="e">
        <f>$B$65</f>
        <v>#REF!</v>
      </c>
      <c r="AQ65" s="411"/>
      <c r="AR65" s="411"/>
      <c r="AS65" s="412"/>
      <c r="AT65" s="112"/>
      <c r="AU65" s="113"/>
    </row>
    <row r="66" spans="1:47" ht="18.75" customHeight="1" thickBot="1" x14ac:dyDescent="0.25">
      <c r="A66" s="413" t="s">
        <v>327</v>
      </c>
      <c r="B66" s="414"/>
      <c r="C66" s="414"/>
      <c r="D66" s="414"/>
      <c r="E66" s="415"/>
      <c r="F66" s="112"/>
      <c r="G66" s="113"/>
      <c r="H66" s="112"/>
      <c r="I66" s="413" t="s">
        <v>327</v>
      </c>
      <c r="J66" s="414"/>
      <c r="K66" s="414"/>
      <c r="L66" s="414"/>
      <c r="M66" s="415"/>
      <c r="N66" s="112"/>
      <c r="O66" s="113"/>
      <c r="P66" s="112"/>
      <c r="Q66" s="413" t="s">
        <v>327</v>
      </c>
      <c r="R66" s="414"/>
      <c r="S66" s="414"/>
      <c r="T66" s="414"/>
      <c r="U66" s="415"/>
      <c r="V66" s="112"/>
      <c r="W66" s="113"/>
      <c r="X66" s="112"/>
      <c r="Y66" s="413" t="s">
        <v>327</v>
      </c>
      <c r="Z66" s="414"/>
      <c r="AA66" s="414"/>
      <c r="AB66" s="414"/>
      <c r="AC66" s="415"/>
      <c r="AD66" s="112"/>
      <c r="AE66" s="113"/>
      <c r="AF66" s="112"/>
      <c r="AG66" s="413" t="s">
        <v>327</v>
      </c>
      <c r="AH66" s="414"/>
      <c r="AI66" s="414"/>
      <c r="AJ66" s="414"/>
      <c r="AK66" s="415"/>
      <c r="AL66" s="112"/>
      <c r="AM66" s="113"/>
      <c r="AN66" s="112"/>
      <c r="AO66" s="413" t="s">
        <v>327</v>
      </c>
      <c r="AP66" s="414"/>
      <c r="AQ66" s="414"/>
      <c r="AR66" s="414"/>
      <c r="AS66" s="415"/>
      <c r="AT66" s="112"/>
      <c r="AU66" s="113"/>
    </row>
    <row r="67" spans="1:47" ht="36.75" thickBot="1" x14ac:dyDescent="0.25">
      <c r="A67" s="110" t="s">
        <v>328</v>
      </c>
      <c r="B67" s="111" t="s">
        <v>329</v>
      </c>
      <c r="C67" s="111" t="s">
        <v>330</v>
      </c>
      <c r="D67" s="111" t="s">
        <v>331</v>
      </c>
      <c r="E67" s="111" t="s">
        <v>332</v>
      </c>
      <c r="F67" s="112"/>
      <c r="G67" s="113"/>
      <c r="H67" s="112"/>
      <c r="I67" s="110" t="s">
        <v>328</v>
      </c>
      <c r="J67" s="111" t="s">
        <v>329</v>
      </c>
      <c r="K67" s="111" t="s">
        <v>330</v>
      </c>
      <c r="L67" s="111" t="s">
        <v>331</v>
      </c>
      <c r="M67" s="111" t="s">
        <v>332</v>
      </c>
      <c r="N67" s="112"/>
      <c r="O67" s="113"/>
      <c r="P67" s="112"/>
      <c r="Q67" s="110" t="s">
        <v>328</v>
      </c>
      <c r="R67" s="111" t="s">
        <v>329</v>
      </c>
      <c r="S67" s="111" t="s">
        <v>330</v>
      </c>
      <c r="T67" s="111" t="s">
        <v>331</v>
      </c>
      <c r="U67" s="111" t="s">
        <v>332</v>
      </c>
      <c r="V67" s="112"/>
      <c r="W67" s="113"/>
      <c r="X67" s="112"/>
      <c r="Y67" s="110" t="s">
        <v>328</v>
      </c>
      <c r="Z67" s="111" t="s">
        <v>329</v>
      </c>
      <c r="AA67" s="111" t="s">
        <v>330</v>
      </c>
      <c r="AB67" s="111" t="s">
        <v>331</v>
      </c>
      <c r="AC67" s="111" t="s">
        <v>332</v>
      </c>
      <c r="AD67" s="112"/>
      <c r="AE67" s="113"/>
      <c r="AF67" s="112"/>
      <c r="AG67" s="110" t="s">
        <v>328</v>
      </c>
      <c r="AH67" s="111" t="s">
        <v>329</v>
      </c>
      <c r="AI67" s="111" t="s">
        <v>330</v>
      </c>
      <c r="AJ67" s="111" t="s">
        <v>331</v>
      </c>
      <c r="AK67" s="111" t="s">
        <v>332</v>
      </c>
      <c r="AL67" s="112"/>
      <c r="AM67" s="113"/>
      <c r="AN67" s="112"/>
      <c r="AO67" s="110" t="s">
        <v>328</v>
      </c>
      <c r="AP67" s="111" t="s">
        <v>329</v>
      </c>
      <c r="AQ67" s="111" t="s">
        <v>330</v>
      </c>
      <c r="AR67" s="111" t="s">
        <v>331</v>
      </c>
      <c r="AS67" s="111" t="s">
        <v>332</v>
      </c>
      <c r="AT67" s="112"/>
      <c r="AU67" s="113"/>
    </row>
    <row r="68" spans="1:47" s="117" customFormat="1" ht="35.25" customHeight="1" x14ac:dyDescent="0.2">
      <c r="A68" s="416" t="s">
        <v>307</v>
      </c>
      <c r="B68" s="418" t="s">
        <v>339</v>
      </c>
      <c r="C68" s="420" t="s">
        <v>352</v>
      </c>
      <c r="D68" s="422">
        <v>5</v>
      </c>
      <c r="E68" s="422"/>
      <c r="F68" s="115"/>
      <c r="G68" s="116"/>
      <c r="H68" s="115"/>
      <c r="I68" s="416" t="s">
        <v>307</v>
      </c>
      <c r="J68" s="418" t="s">
        <v>339</v>
      </c>
      <c r="K68" s="420" t="s">
        <v>352</v>
      </c>
      <c r="L68" s="422">
        <v>5</v>
      </c>
      <c r="M68" s="422"/>
      <c r="N68" s="115"/>
      <c r="O68" s="116"/>
      <c r="P68" s="115"/>
      <c r="Q68" s="416" t="s">
        <v>307</v>
      </c>
      <c r="R68" s="418" t="s">
        <v>339</v>
      </c>
      <c r="S68" s="420" t="s">
        <v>352</v>
      </c>
      <c r="T68" s="422">
        <v>5</v>
      </c>
      <c r="U68" s="422"/>
      <c r="V68" s="115"/>
      <c r="W68" s="116"/>
      <c r="X68" s="115"/>
      <c r="Y68" s="416" t="s">
        <v>307</v>
      </c>
      <c r="Z68" s="418" t="s">
        <v>339</v>
      </c>
      <c r="AA68" s="420" t="s">
        <v>352</v>
      </c>
      <c r="AB68" s="422">
        <v>5</v>
      </c>
      <c r="AC68" s="422"/>
      <c r="AD68" s="115"/>
      <c r="AE68" s="116"/>
      <c r="AF68" s="115"/>
      <c r="AG68" s="416" t="s">
        <v>307</v>
      </c>
      <c r="AH68" s="418" t="s">
        <v>339</v>
      </c>
      <c r="AI68" s="420" t="s">
        <v>352</v>
      </c>
      <c r="AJ68" s="422">
        <v>5</v>
      </c>
      <c r="AK68" s="422"/>
      <c r="AL68" s="115"/>
      <c r="AM68" s="116"/>
      <c r="AN68" s="115"/>
      <c r="AO68" s="416" t="s">
        <v>307</v>
      </c>
      <c r="AP68" s="418" t="s">
        <v>339</v>
      </c>
      <c r="AQ68" s="420" t="s">
        <v>352</v>
      </c>
      <c r="AR68" s="422">
        <v>5</v>
      </c>
      <c r="AS68" s="422"/>
      <c r="AT68" s="115"/>
      <c r="AU68" s="116"/>
    </row>
    <row r="69" spans="1:47" s="117" customFormat="1" ht="35.25" customHeight="1" x14ac:dyDescent="0.2">
      <c r="A69" s="417"/>
      <c r="B69" s="419"/>
      <c r="C69" s="421"/>
      <c r="D69" s="423"/>
      <c r="E69" s="423"/>
      <c r="F69" s="115"/>
      <c r="G69" s="116"/>
      <c r="H69" s="115"/>
      <c r="I69" s="417"/>
      <c r="J69" s="419"/>
      <c r="K69" s="421"/>
      <c r="L69" s="423"/>
      <c r="M69" s="423"/>
      <c r="N69" s="115"/>
      <c r="O69" s="116"/>
      <c r="P69" s="115"/>
      <c r="Q69" s="417"/>
      <c r="R69" s="419"/>
      <c r="S69" s="421"/>
      <c r="T69" s="423"/>
      <c r="U69" s="423"/>
      <c r="V69" s="115"/>
      <c r="W69" s="116"/>
      <c r="X69" s="115"/>
      <c r="Y69" s="417"/>
      <c r="Z69" s="419"/>
      <c r="AA69" s="421"/>
      <c r="AB69" s="423"/>
      <c r="AC69" s="423"/>
      <c r="AD69" s="115"/>
      <c r="AE69" s="116"/>
      <c r="AF69" s="115"/>
      <c r="AG69" s="417"/>
      <c r="AH69" s="419"/>
      <c r="AI69" s="421"/>
      <c r="AJ69" s="423"/>
      <c r="AK69" s="423"/>
      <c r="AL69" s="115"/>
      <c r="AM69" s="116"/>
      <c r="AN69" s="115"/>
      <c r="AO69" s="417"/>
      <c r="AP69" s="419"/>
      <c r="AQ69" s="421"/>
      <c r="AR69" s="423"/>
      <c r="AS69" s="423"/>
      <c r="AT69" s="115"/>
      <c r="AU69" s="116"/>
    </row>
    <row r="70" spans="1:47" s="117" customFormat="1" ht="35.25" customHeight="1" x14ac:dyDescent="0.2">
      <c r="A70" s="416" t="s">
        <v>26</v>
      </c>
      <c r="B70" s="430" t="s">
        <v>337</v>
      </c>
      <c r="C70" s="424" t="s">
        <v>348</v>
      </c>
      <c r="D70" s="431">
        <v>4</v>
      </c>
      <c r="E70" s="431"/>
      <c r="F70" s="115"/>
      <c r="G70" s="116"/>
      <c r="H70" s="115"/>
      <c r="I70" s="416" t="s">
        <v>26</v>
      </c>
      <c r="J70" s="430" t="s">
        <v>337</v>
      </c>
      <c r="K70" s="424" t="s">
        <v>348</v>
      </c>
      <c r="L70" s="431">
        <v>4</v>
      </c>
      <c r="M70" s="431"/>
      <c r="N70" s="115"/>
      <c r="O70" s="116"/>
      <c r="P70" s="115"/>
      <c r="Q70" s="416" t="s">
        <v>26</v>
      </c>
      <c r="R70" s="430" t="s">
        <v>337</v>
      </c>
      <c r="S70" s="424" t="s">
        <v>348</v>
      </c>
      <c r="T70" s="431">
        <v>4</v>
      </c>
      <c r="U70" s="431"/>
      <c r="V70" s="115"/>
      <c r="W70" s="116"/>
      <c r="X70" s="115"/>
      <c r="Y70" s="416" t="s">
        <v>26</v>
      </c>
      <c r="Z70" s="430" t="s">
        <v>337</v>
      </c>
      <c r="AA70" s="424" t="s">
        <v>348</v>
      </c>
      <c r="AB70" s="431">
        <v>4</v>
      </c>
      <c r="AC70" s="431"/>
      <c r="AD70" s="115"/>
      <c r="AE70" s="116"/>
      <c r="AF70" s="115"/>
      <c r="AG70" s="416" t="s">
        <v>26</v>
      </c>
      <c r="AH70" s="430" t="s">
        <v>337</v>
      </c>
      <c r="AI70" s="424" t="s">
        <v>348</v>
      </c>
      <c r="AJ70" s="431">
        <v>4</v>
      </c>
      <c r="AK70" s="431"/>
      <c r="AL70" s="115"/>
      <c r="AM70" s="116"/>
      <c r="AN70" s="115"/>
      <c r="AO70" s="416" t="s">
        <v>26</v>
      </c>
      <c r="AP70" s="430" t="s">
        <v>337</v>
      </c>
      <c r="AQ70" s="424" t="s">
        <v>348</v>
      </c>
      <c r="AR70" s="431">
        <v>4</v>
      </c>
      <c r="AS70" s="431"/>
      <c r="AT70" s="115"/>
      <c r="AU70" s="116"/>
    </row>
    <row r="71" spans="1:47" s="117" customFormat="1" ht="35.25" customHeight="1" x14ac:dyDescent="0.2">
      <c r="A71" s="417"/>
      <c r="B71" s="419"/>
      <c r="C71" s="421"/>
      <c r="D71" s="423"/>
      <c r="E71" s="423"/>
      <c r="F71" s="115"/>
      <c r="G71" s="116"/>
      <c r="H71" s="115"/>
      <c r="I71" s="417"/>
      <c r="J71" s="419"/>
      <c r="K71" s="421"/>
      <c r="L71" s="423"/>
      <c r="M71" s="423"/>
      <c r="N71" s="115"/>
      <c r="O71" s="116"/>
      <c r="P71" s="115"/>
      <c r="Q71" s="417"/>
      <c r="R71" s="419"/>
      <c r="S71" s="421"/>
      <c r="T71" s="423"/>
      <c r="U71" s="423"/>
      <c r="V71" s="115"/>
      <c r="W71" s="116"/>
      <c r="X71" s="115"/>
      <c r="Y71" s="417"/>
      <c r="Z71" s="419"/>
      <c r="AA71" s="421"/>
      <c r="AB71" s="423"/>
      <c r="AC71" s="423"/>
      <c r="AD71" s="115"/>
      <c r="AE71" s="116"/>
      <c r="AF71" s="115"/>
      <c r="AG71" s="417"/>
      <c r="AH71" s="419"/>
      <c r="AI71" s="421"/>
      <c r="AJ71" s="423"/>
      <c r="AK71" s="423"/>
      <c r="AL71" s="115"/>
      <c r="AM71" s="116"/>
      <c r="AN71" s="115"/>
      <c r="AO71" s="417"/>
      <c r="AP71" s="419"/>
      <c r="AQ71" s="421"/>
      <c r="AR71" s="423"/>
      <c r="AS71" s="423"/>
      <c r="AT71" s="115"/>
      <c r="AU71" s="116"/>
    </row>
    <row r="72" spans="1:47" s="117" customFormat="1" ht="35.25" customHeight="1" x14ac:dyDescent="0.2">
      <c r="A72" s="416" t="s">
        <v>27</v>
      </c>
      <c r="B72" s="430" t="s">
        <v>340</v>
      </c>
      <c r="C72" s="424" t="s">
        <v>350</v>
      </c>
      <c r="D72" s="431">
        <v>3</v>
      </c>
      <c r="E72" s="431"/>
      <c r="F72" s="115"/>
      <c r="G72" s="116"/>
      <c r="H72" s="112"/>
      <c r="I72" s="416" t="s">
        <v>27</v>
      </c>
      <c r="J72" s="430" t="s">
        <v>340</v>
      </c>
      <c r="K72" s="424" t="s">
        <v>350</v>
      </c>
      <c r="L72" s="431">
        <v>3</v>
      </c>
      <c r="M72" s="431"/>
      <c r="N72" s="115"/>
      <c r="O72" s="116"/>
      <c r="P72" s="112"/>
      <c r="Q72" s="416" t="s">
        <v>27</v>
      </c>
      <c r="R72" s="430" t="s">
        <v>340</v>
      </c>
      <c r="S72" s="424" t="s">
        <v>350</v>
      </c>
      <c r="T72" s="431">
        <v>3</v>
      </c>
      <c r="U72" s="431"/>
      <c r="V72" s="115"/>
      <c r="W72" s="116"/>
      <c r="X72" s="112"/>
      <c r="Y72" s="416" t="s">
        <v>27</v>
      </c>
      <c r="Z72" s="430" t="s">
        <v>340</v>
      </c>
      <c r="AA72" s="424" t="s">
        <v>350</v>
      </c>
      <c r="AB72" s="431">
        <v>3</v>
      </c>
      <c r="AC72" s="431"/>
      <c r="AD72" s="115"/>
      <c r="AE72" s="116"/>
      <c r="AF72" s="112"/>
      <c r="AG72" s="416" t="s">
        <v>27</v>
      </c>
      <c r="AH72" s="430" t="s">
        <v>340</v>
      </c>
      <c r="AI72" s="424" t="s">
        <v>350</v>
      </c>
      <c r="AJ72" s="431">
        <v>3</v>
      </c>
      <c r="AK72" s="431"/>
      <c r="AL72" s="115"/>
      <c r="AM72" s="116"/>
      <c r="AN72" s="112"/>
      <c r="AO72" s="416" t="s">
        <v>27</v>
      </c>
      <c r="AP72" s="430" t="s">
        <v>340</v>
      </c>
      <c r="AQ72" s="424" t="s">
        <v>350</v>
      </c>
      <c r="AR72" s="431">
        <v>3</v>
      </c>
      <c r="AS72" s="431"/>
      <c r="AT72" s="115"/>
      <c r="AU72" s="116"/>
    </row>
    <row r="73" spans="1:47" s="117" customFormat="1" ht="35.25" customHeight="1" x14ac:dyDescent="0.2">
      <c r="A73" s="417"/>
      <c r="B73" s="419"/>
      <c r="C73" s="421"/>
      <c r="D73" s="423"/>
      <c r="E73" s="423"/>
      <c r="F73" s="115"/>
      <c r="G73" s="116"/>
      <c r="H73" s="112"/>
      <c r="I73" s="417"/>
      <c r="J73" s="419"/>
      <c r="K73" s="421"/>
      <c r="L73" s="423"/>
      <c r="M73" s="423"/>
      <c r="N73" s="115"/>
      <c r="O73" s="116"/>
      <c r="P73" s="112"/>
      <c r="Q73" s="417"/>
      <c r="R73" s="419"/>
      <c r="S73" s="421"/>
      <c r="T73" s="423"/>
      <c r="U73" s="423"/>
      <c r="V73" s="115"/>
      <c r="W73" s="116"/>
      <c r="X73" s="112"/>
      <c r="Y73" s="417"/>
      <c r="Z73" s="419"/>
      <c r="AA73" s="421"/>
      <c r="AB73" s="423"/>
      <c r="AC73" s="423"/>
      <c r="AD73" s="115"/>
      <c r="AE73" s="116"/>
      <c r="AF73" s="112"/>
      <c r="AG73" s="417"/>
      <c r="AH73" s="419"/>
      <c r="AI73" s="421"/>
      <c r="AJ73" s="423"/>
      <c r="AK73" s="423"/>
      <c r="AL73" s="115"/>
      <c r="AM73" s="116"/>
      <c r="AN73" s="112"/>
      <c r="AO73" s="417"/>
      <c r="AP73" s="419"/>
      <c r="AQ73" s="421"/>
      <c r="AR73" s="423"/>
      <c r="AS73" s="423"/>
      <c r="AT73" s="115"/>
      <c r="AU73" s="116"/>
    </row>
    <row r="74" spans="1:47" s="117" customFormat="1" ht="35.25" customHeight="1" x14ac:dyDescent="0.2">
      <c r="A74" s="416" t="s">
        <v>24</v>
      </c>
      <c r="B74" s="430" t="s">
        <v>340</v>
      </c>
      <c r="C74" s="424" t="s">
        <v>351</v>
      </c>
      <c r="D74" s="431">
        <v>2</v>
      </c>
      <c r="E74" s="431"/>
      <c r="F74" s="115"/>
      <c r="G74" s="116"/>
      <c r="H74" s="115"/>
      <c r="I74" s="416" t="s">
        <v>24</v>
      </c>
      <c r="J74" s="430" t="s">
        <v>340</v>
      </c>
      <c r="K74" s="424" t="s">
        <v>351</v>
      </c>
      <c r="L74" s="431">
        <v>2</v>
      </c>
      <c r="M74" s="431"/>
      <c r="N74" s="115"/>
      <c r="O74" s="116"/>
      <c r="P74" s="115"/>
      <c r="Q74" s="416" t="s">
        <v>24</v>
      </c>
      <c r="R74" s="430" t="s">
        <v>340</v>
      </c>
      <c r="S74" s="424" t="s">
        <v>351</v>
      </c>
      <c r="T74" s="431">
        <v>2</v>
      </c>
      <c r="U74" s="431"/>
      <c r="V74" s="115"/>
      <c r="W74" s="116"/>
      <c r="X74" s="115"/>
      <c r="Y74" s="416" t="s">
        <v>24</v>
      </c>
      <c r="Z74" s="430" t="s">
        <v>340</v>
      </c>
      <c r="AA74" s="424" t="s">
        <v>351</v>
      </c>
      <c r="AB74" s="431">
        <v>2</v>
      </c>
      <c r="AC74" s="431"/>
      <c r="AD74" s="115"/>
      <c r="AE74" s="116"/>
      <c r="AF74" s="115"/>
      <c r="AG74" s="416" t="s">
        <v>24</v>
      </c>
      <c r="AH74" s="430" t="s">
        <v>340</v>
      </c>
      <c r="AI74" s="424" t="s">
        <v>351</v>
      </c>
      <c r="AJ74" s="431">
        <v>2</v>
      </c>
      <c r="AK74" s="431"/>
      <c r="AL74" s="115"/>
      <c r="AM74" s="116"/>
      <c r="AN74" s="115"/>
      <c r="AO74" s="416" t="s">
        <v>24</v>
      </c>
      <c r="AP74" s="430" t="s">
        <v>340</v>
      </c>
      <c r="AQ74" s="424" t="s">
        <v>351</v>
      </c>
      <c r="AR74" s="431">
        <v>2</v>
      </c>
      <c r="AS74" s="431"/>
      <c r="AT74" s="115"/>
      <c r="AU74" s="116"/>
    </row>
    <row r="75" spans="1:47" s="117" customFormat="1" ht="35.25" customHeight="1" x14ac:dyDescent="0.2">
      <c r="A75" s="417"/>
      <c r="B75" s="419"/>
      <c r="C75" s="421"/>
      <c r="D75" s="423"/>
      <c r="E75" s="423"/>
      <c r="F75" s="115"/>
      <c r="G75" s="116"/>
      <c r="H75" s="115"/>
      <c r="I75" s="417"/>
      <c r="J75" s="419"/>
      <c r="K75" s="421"/>
      <c r="L75" s="423"/>
      <c r="M75" s="423"/>
      <c r="N75" s="115"/>
      <c r="O75" s="116"/>
      <c r="P75" s="115"/>
      <c r="Q75" s="417"/>
      <c r="R75" s="419"/>
      <c r="S75" s="421"/>
      <c r="T75" s="423"/>
      <c r="U75" s="423"/>
      <c r="V75" s="115"/>
      <c r="W75" s="116"/>
      <c r="X75" s="115"/>
      <c r="Y75" s="417"/>
      <c r="Z75" s="419"/>
      <c r="AA75" s="421"/>
      <c r="AB75" s="423"/>
      <c r="AC75" s="423"/>
      <c r="AD75" s="115"/>
      <c r="AE75" s="116"/>
      <c r="AF75" s="115"/>
      <c r="AG75" s="417"/>
      <c r="AH75" s="419"/>
      <c r="AI75" s="421"/>
      <c r="AJ75" s="423"/>
      <c r="AK75" s="423"/>
      <c r="AL75" s="115"/>
      <c r="AM75" s="116"/>
      <c r="AN75" s="115"/>
      <c r="AO75" s="417"/>
      <c r="AP75" s="419"/>
      <c r="AQ75" s="421"/>
      <c r="AR75" s="423"/>
      <c r="AS75" s="423"/>
      <c r="AT75" s="115"/>
      <c r="AU75" s="116"/>
    </row>
    <row r="76" spans="1:47" s="117" customFormat="1" ht="35.25" customHeight="1" x14ac:dyDescent="0.2">
      <c r="A76" s="416" t="s">
        <v>37</v>
      </c>
      <c r="B76" s="430" t="s">
        <v>338</v>
      </c>
      <c r="C76" s="424" t="s">
        <v>349</v>
      </c>
      <c r="D76" s="431">
        <v>1</v>
      </c>
      <c r="E76" s="431"/>
      <c r="F76" s="115"/>
      <c r="G76" s="116"/>
      <c r="H76" s="115"/>
      <c r="I76" s="416" t="s">
        <v>37</v>
      </c>
      <c r="J76" s="430" t="s">
        <v>338</v>
      </c>
      <c r="K76" s="424" t="s">
        <v>349</v>
      </c>
      <c r="L76" s="431">
        <v>1</v>
      </c>
      <c r="M76" s="431"/>
      <c r="N76" s="115"/>
      <c r="O76" s="116"/>
      <c r="P76" s="115"/>
      <c r="Q76" s="416" t="s">
        <v>37</v>
      </c>
      <c r="R76" s="430" t="s">
        <v>338</v>
      </c>
      <c r="S76" s="424" t="s">
        <v>349</v>
      </c>
      <c r="T76" s="431">
        <v>1</v>
      </c>
      <c r="U76" s="431"/>
      <c r="V76" s="115"/>
      <c r="W76" s="116"/>
      <c r="X76" s="115"/>
      <c r="Y76" s="416" t="s">
        <v>37</v>
      </c>
      <c r="Z76" s="430" t="s">
        <v>338</v>
      </c>
      <c r="AA76" s="424" t="s">
        <v>349</v>
      </c>
      <c r="AB76" s="431">
        <v>1</v>
      </c>
      <c r="AC76" s="431"/>
      <c r="AD76" s="115"/>
      <c r="AE76" s="116"/>
      <c r="AF76" s="115"/>
      <c r="AG76" s="416" t="s">
        <v>37</v>
      </c>
      <c r="AH76" s="430" t="s">
        <v>338</v>
      </c>
      <c r="AI76" s="424" t="s">
        <v>349</v>
      </c>
      <c r="AJ76" s="431">
        <v>1</v>
      </c>
      <c r="AK76" s="431"/>
      <c r="AL76" s="115"/>
      <c r="AM76" s="116"/>
      <c r="AN76" s="115"/>
      <c r="AO76" s="416" t="s">
        <v>37</v>
      </c>
      <c r="AP76" s="430" t="s">
        <v>338</v>
      </c>
      <c r="AQ76" s="424" t="s">
        <v>349</v>
      </c>
      <c r="AR76" s="431">
        <v>1</v>
      </c>
      <c r="AS76" s="431"/>
      <c r="AT76" s="115"/>
      <c r="AU76" s="116"/>
    </row>
    <row r="77" spans="1:47" s="117" customFormat="1" ht="35.25" customHeight="1" thickBot="1" x14ac:dyDescent="0.25">
      <c r="A77" s="436"/>
      <c r="B77" s="433"/>
      <c r="C77" s="434"/>
      <c r="D77" s="435"/>
      <c r="E77" s="435"/>
      <c r="F77" s="115"/>
      <c r="G77" s="116"/>
      <c r="H77" s="115"/>
      <c r="I77" s="436"/>
      <c r="J77" s="433"/>
      <c r="K77" s="434"/>
      <c r="L77" s="435"/>
      <c r="M77" s="435"/>
      <c r="N77" s="115"/>
      <c r="O77" s="116"/>
      <c r="P77" s="115"/>
      <c r="Q77" s="436"/>
      <c r="R77" s="433"/>
      <c r="S77" s="434"/>
      <c r="T77" s="435"/>
      <c r="U77" s="435"/>
      <c r="V77" s="115"/>
      <c r="W77" s="116"/>
      <c r="X77" s="115"/>
      <c r="Y77" s="436"/>
      <c r="Z77" s="433"/>
      <c r="AA77" s="434"/>
      <c r="AB77" s="435"/>
      <c r="AC77" s="435"/>
      <c r="AD77" s="115"/>
      <c r="AE77" s="116"/>
      <c r="AF77" s="115"/>
      <c r="AG77" s="436"/>
      <c r="AH77" s="433"/>
      <c r="AI77" s="434"/>
      <c r="AJ77" s="435"/>
      <c r="AK77" s="435"/>
      <c r="AL77" s="115"/>
      <c r="AM77" s="116"/>
      <c r="AN77" s="115"/>
      <c r="AO77" s="436"/>
      <c r="AP77" s="433"/>
      <c r="AQ77" s="434"/>
      <c r="AR77" s="435"/>
      <c r="AS77" s="435"/>
      <c r="AT77" s="115"/>
      <c r="AU77" s="116"/>
    </row>
    <row r="78" spans="1:47" x14ac:dyDescent="0.2">
      <c r="A78" s="112"/>
      <c r="B78" s="112"/>
      <c r="C78" s="112"/>
      <c r="D78" s="112"/>
      <c r="E78" s="112"/>
      <c r="F78" s="112"/>
      <c r="G78" s="113"/>
      <c r="H78" s="112"/>
      <c r="I78" s="112"/>
      <c r="J78" s="112"/>
      <c r="K78" s="112"/>
      <c r="L78" s="112"/>
      <c r="M78" s="112"/>
      <c r="N78" s="112"/>
      <c r="O78" s="113"/>
      <c r="P78" s="112"/>
      <c r="Q78" s="112"/>
      <c r="R78" s="112"/>
      <c r="S78" s="112"/>
      <c r="T78" s="112"/>
      <c r="U78" s="112"/>
      <c r="V78" s="112"/>
      <c r="W78" s="113"/>
      <c r="X78" s="112"/>
      <c r="Y78" s="112"/>
      <c r="Z78" s="112"/>
      <c r="AA78" s="112"/>
      <c r="AB78" s="112"/>
      <c r="AC78" s="112"/>
      <c r="AD78" s="112"/>
      <c r="AE78" s="113"/>
      <c r="AF78" s="112"/>
      <c r="AG78" s="112"/>
      <c r="AH78" s="112"/>
      <c r="AI78" s="112"/>
      <c r="AJ78" s="112"/>
      <c r="AK78" s="112"/>
      <c r="AL78" s="112"/>
      <c r="AM78" s="113"/>
      <c r="AN78" s="112"/>
      <c r="AO78" s="112"/>
      <c r="AP78" s="112"/>
      <c r="AQ78" s="112"/>
      <c r="AR78" s="112"/>
      <c r="AS78" s="112"/>
      <c r="AT78" s="112"/>
      <c r="AU78" s="113"/>
    </row>
    <row r="79" spans="1:47" ht="15" thickBot="1" x14ac:dyDescent="0.25">
      <c r="A79" s="112"/>
      <c r="B79" s="112"/>
      <c r="C79" s="112"/>
      <c r="D79" s="112"/>
      <c r="E79" s="112"/>
      <c r="F79" s="112"/>
      <c r="G79" s="113"/>
      <c r="H79" s="112"/>
      <c r="I79" s="112"/>
      <c r="J79" s="112"/>
      <c r="K79" s="112"/>
      <c r="L79" s="112"/>
      <c r="M79" s="112"/>
      <c r="N79" s="112"/>
      <c r="O79" s="113"/>
      <c r="P79" s="112"/>
      <c r="Q79" s="112"/>
      <c r="R79" s="112"/>
      <c r="S79" s="112"/>
      <c r="T79" s="112"/>
      <c r="U79" s="112"/>
      <c r="V79" s="112"/>
      <c r="W79" s="113"/>
      <c r="X79" s="112"/>
      <c r="Y79" s="112"/>
      <c r="Z79" s="112"/>
      <c r="AA79" s="112"/>
      <c r="AB79" s="112"/>
      <c r="AC79" s="112"/>
      <c r="AD79" s="112"/>
      <c r="AE79" s="113"/>
      <c r="AF79" s="112"/>
      <c r="AG79" s="112"/>
      <c r="AH79" s="112"/>
      <c r="AI79" s="112"/>
      <c r="AJ79" s="112"/>
      <c r="AK79" s="112"/>
      <c r="AL79" s="112"/>
      <c r="AM79" s="113"/>
      <c r="AN79" s="112"/>
      <c r="AO79" s="112"/>
      <c r="AP79" s="112"/>
      <c r="AQ79" s="112"/>
      <c r="AR79" s="112"/>
      <c r="AS79" s="112"/>
      <c r="AT79" s="112"/>
      <c r="AU79" s="113"/>
    </row>
    <row r="80" spans="1:47" ht="15.75" customHeight="1" thickBot="1" x14ac:dyDescent="0.25">
      <c r="A80" s="437" t="s">
        <v>456</v>
      </c>
      <c r="B80" s="438"/>
      <c r="C80" s="157" t="s">
        <v>457</v>
      </c>
      <c r="D80" s="437" t="s">
        <v>458</v>
      </c>
      <c r="E80" s="438"/>
      <c r="F80" s="112"/>
      <c r="G80" s="113"/>
      <c r="H80" s="115"/>
      <c r="I80" s="437" t="s">
        <v>456</v>
      </c>
      <c r="J80" s="438"/>
      <c r="K80" s="157" t="s">
        <v>457</v>
      </c>
      <c r="L80" s="437" t="s">
        <v>458</v>
      </c>
      <c r="M80" s="438"/>
      <c r="N80" s="112"/>
      <c r="O80" s="113"/>
      <c r="P80" s="115"/>
      <c r="Q80" s="437" t="s">
        <v>456</v>
      </c>
      <c r="R80" s="438"/>
      <c r="S80" s="157" t="s">
        <v>457</v>
      </c>
      <c r="T80" s="437" t="s">
        <v>458</v>
      </c>
      <c r="U80" s="438"/>
      <c r="V80" s="112"/>
      <c r="W80" s="113"/>
      <c r="X80" s="115"/>
      <c r="Y80" s="437" t="s">
        <v>456</v>
      </c>
      <c r="Z80" s="438"/>
      <c r="AA80" s="157" t="s">
        <v>457</v>
      </c>
      <c r="AB80" s="437" t="s">
        <v>458</v>
      </c>
      <c r="AC80" s="438"/>
      <c r="AD80" s="112"/>
      <c r="AE80" s="113"/>
      <c r="AF80" s="115"/>
      <c r="AG80" s="437" t="s">
        <v>456</v>
      </c>
      <c r="AH80" s="438"/>
      <c r="AI80" s="157" t="s">
        <v>457</v>
      </c>
      <c r="AJ80" s="437" t="s">
        <v>458</v>
      </c>
      <c r="AK80" s="438"/>
      <c r="AL80" s="112"/>
      <c r="AM80" s="113"/>
      <c r="AN80" s="115"/>
      <c r="AO80" s="437" t="s">
        <v>456</v>
      </c>
      <c r="AP80" s="438"/>
      <c r="AQ80" s="157" t="s">
        <v>457</v>
      </c>
      <c r="AR80" s="437" t="s">
        <v>458</v>
      </c>
      <c r="AS80" s="438"/>
      <c r="AT80" s="112"/>
      <c r="AU80" s="113"/>
    </row>
    <row r="81" spans="1:47" ht="15" thickBot="1" x14ac:dyDescent="0.25">
      <c r="A81" s="437"/>
      <c r="B81" s="438"/>
      <c r="C81" s="157"/>
      <c r="D81" s="437"/>
      <c r="E81" s="438"/>
      <c r="F81" s="112"/>
      <c r="G81" s="113"/>
      <c r="H81" s="115"/>
      <c r="I81" s="437"/>
      <c r="J81" s="438"/>
      <c r="K81" s="157"/>
      <c r="L81" s="437"/>
      <c r="M81" s="438"/>
      <c r="N81" s="112"/>
      <c r="O81" s="113"/>
      <c r="P81" s="115"/>
      <c r="Q81" s="437"/>
      <c r="R81" s="438"/>
      <c r="S81" s="157"/>
      <c r="T81" s="437"/>
      <c r="U81" s="438"/>
      <c r="V81" s="112"/>
      <c r="W81" s="113"/>
      <c r="X81" s="115"/>
      <c r="Y81" s="437"/>
      <c r="Z81" s="438"/>
      <c r="AA81" s="157"/>
      <c r="AB81" s="437"/>
      <c r="AC81" s="438"/>
      <c r="AD81" s="112"/>
      <c r="AE81" s="113"/>
      <c r="AF81" s="115"/>
      <c r="AG81" s="437"/>
      <c r="AH81" s="438"/>
      <c r="AI81" s="157"/>
      <c r="AJ81" s="437"/>
      <c r="AK81" s="438"/>
      <c r="AL81" s="112"/>
      <c r="AM81" s="113"/>
      <c r="AN81" s="115"/>
      <c r="AO81" s="437"/>
      <c r="AP81" s="438"/>
      <c r="AQ81" s="157"/>
      <c r="AR81" s="437"/>
      <c r="AS81" s="438"/>
      <c r="AT81" s="112"/>
      <c r="AU81" s="113"/>
    </row>
    <row r="82" spans="1:47" x14ac:dyDescent="0.2">
      <c r="A82" s="158"/>
      <c r="B82" s="158"/>
      <c r="C82" s="159"/>
      <c r="D82" s="158"/>
      <c r="E82" s="158"/>
      <c r="F82" s="112"/>
      <c r="G82" s="113"/>
      <c r="H82" s="115"/>
      <c r="I82" s="158"/>
      <c r="J82" s="158"/>
      <c r="K82" s="159"/>
      <c r="L82" s="158"/>
      <c r="M82" s="158"/>
      <c r="N82" s="112"/>
      <c r="O82" s="113"/>
      <c r="P82" s="115"/>
      <c r="Q82" s="158"/>
      <c r="R82" s="158"/>
      <c r="S82" s="159"/>
      <c r="T82" s="158"/>
      <c r="U82" s="158"/>
      <c r="V82" s="112"/>
      <c r="W82" s="113"/>
      <c r="X82" s="115"/>
      <c r="Y82" s="158"/>
      <c r="Z82" s="158"/>
      <c r="AA82" s="159"/>
      <c r="AB82" s="158"/>
      <c r="AC82" s="158"/>
      <c r="AD82" s="112"/>
      <c r="AE82" s="113"/>
      <c r="AF82" s="115"/>
      <c r="AG82" s="158"/>
      <c r="AH82" s="158"/>
      <c r="AI82" s="159"/>
      <c r="AJ82" s="158"/>
      <c r="AK82" s="158"/>
      <c r="AL82" s="112"/>
      <c r="AM82" s="113"/>
      <c r="AN82" s="115"/>
      <c r="AO82" s="158"/>
      <c r="AP82" s="158"/>
      <c r="AQ82" s="159"/>
      <c r="AR82" s="158"/>
      <c r="AS82" s="158"/>
      <c r="AT82" s="112"/>
      <c r="AU82" s="113"/>
    </row>
    <row r="83" spans="1:47" x14ac:dyDescent="0.2">
      <c r="A83" s="112"/>
      <c r="B83" s="112"/>
      <c r="C83" s="112"/>
      <c r="D83" s="112"/>
      <c r="E83" s="112"/>
      <c r="F83" s="112"/>
      <c r="G83" s="113"/>
      <c r="H83" s="115"/>
      <c r="I83" s="112"/>
      <c r="J83" s="112"/>
      <c r="K83" s="112"/>
      <c r="L83" s="112"/>
      <c r="M83" s="112"/>
      <c r="N83" s="112"/>
      <c r="O83" s="113"/>
      <c r="P83" s="115"/>
      <c r="Q83" s="112"/>
      <c r="R83" s="112"/>
      <c r="S83" s="112"/>
      <c r="T83" s="112"/>
      <c r="U83" s="112"/>
      <c r="V83" s="112"/>
      <c r="W83" s="113"/>
      <c r="X83" s="115"/>
      <c r="Y83" s="112"/>
      <c r="Z83" s="112"/>
      <c r="AA83" s="112"/>
      <c r="AB83" s="112"/>
      <c r="AC83" s="112"/>
      <c r="AD83" s="112"/>
      <c r="AE83" s="113"/>
      <c r="AF83" s="115"/>
      <c r="AG83" s="112"/>
      <c r="AH83" s="112"/>
      <c r="AI83" s="112"/>
      <c r="AJ83" s="112"/>
      <c r="AK83" s="112"/>
      <c r="AL83" s="112"/>
      <c r="AM83" s="113"/>
      <c r="AN83" s="115"/>
      <c r="AO83" s="112"/>
      <c r="AP83" s="112"/>
      <c r="AQ83" s="112"/>
      <c r="AR83" s="112"/>
      <c r="AS83" s="112"/>
      <c r="AT83" s="112"/>
      <c r="AU83" s="113"/>
    </row>
    <row r="84" spans="1:47" x14ac:dyDescent="0.2">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row>
    <row r="85" spans="1:47" ht="15" thickBot="1" x14ac:dyDescent="0.25">
      <c r="A85" s="112"/>
      <c r="B85" s="112"/>
      <c r="C85" s="112"/>
      <c r="D85" s="112"/>
      <c r="E85" s="112"/>
      <c r="F85" s="112"/>
      <c r="G85" s="113"/>
      <c r="H85" s="112"/>
      <c r="I85" s="112"/>
      <c r="J85" s="112"/>
      <c r="K85" s="112"/>
      <c r="L85" s="112"/>
      <c r="M85" s="112"/>
      <c r="N85" s="112"/>
      <c r="O85" s="113"/>
      <c r="P85" s="112"/>
      <c r="Q85" s="112"/>
      <c r="R85" s="112"/>
      <c r="S85" s="112"/>
      <c r="T85" s="112"/>
      <c r="U85" s="112"/>
      <c r="V85" s="112"/>
      <c r="W85" s="113"/>
      <c r="X85" s="112"/>
      <c r="Y85" s="112"/>
      <c r="Z85" s="112"/>
      <c r="AA85" s="112"/>
      <c r="AB85" s="112"/>
      <c r="AC85" s="112"/>
      <c r="AD85" s="112"/>
      <c r="AE85" s="113"/>
      <c r="AF85" s="112"/>
      <c r="AG85" s="112"/>
      <c r="AH85" s="112"/>
      <c r="AI85" s="112"/>
      <c r="AJ85" s="112"/>
      <c r="AK85" s="112"/>
      <c r="AL85" s="112"/>
      <c r="AM85" s="113"/>
      <c r="AN85" s="112"/>
      <c r="AO85" s="112"/>
      <c r="AP85" s="112"/>
      <c r="AQ85" s="112"/>
      <c r="AR85" s="112"/>
      <c r="AS85" s="112"/>
      <c r="AT85" s="112"/>
      <c r="AU85" s="113"/>
    </row>
    <row r="86" spans="1:47" ht="78" customHeight="1" thickBot="1" x14ac:dyDescent="0.25">
      <c r="A86" s="114" t="s">
        <v>343</v>
      </c>
      <c r="B86" s="425" t="e">
        <f>'DAFP V14'!#REF!</f>
        <v>#REF!</v>
      </c>
      <c r="C86" s="426"/>
      <c r="D86" s="426"/>
      <c r="E86" s="427"/>
      <c r="F86" s="112"/>
      <c r="G86" s="113"/>
      <c r="H86" s="112"/>
      <c r="I86" s="114" t="s">
        <v>343</v>
      </c>
      <c r="J86" s="425" t="e">
        <f>$B$86</f>
        <v>#REF!</v>
      </c>
      <c r="K86" s="426"/>
      <c r="L86" s="426"/>
      <c r="M86" s="427"/>
      <c r="N86" s="112"/>
      <c r="O86" s="113"/>
      <c r="P86" s="112"/>
      <c r="Q86" s="114" t="s">
        <v>343</v>
      </c>
      <c r="R86" s="425" t="e">
        <f>$B$86</f>
        <v>#REF!</v>
      </c>
      <c r="S86" s="426"/>
      <c r="T86" s="426"/>
      <c r="U86" s="427"/>
      <c r="V86" s="112"/>
      <c r="W86" s="113"/>
      <c r="X86" s="112"/>
      <c r="Y86" s="114" t="s">
        <v>343</v>
      </c>
      <c r="Z86" s="425" t="e">
        <f>$B$86</f>
        <v>#REF!</v>
      </c>
      <c r="AA86" s="426"/>
      <c r="AB86" s="426"/>
      <c r="AC86" s="427"/>
      <c r="AD86" s="112"/>
      <c r="AE86" s="113"/>
      <c r="AF86" s="112"/>
      <c r="AG86" s="114" t="s">
        <v>343</v>
      </c>
      <c r="AH86" s="425" t="e">
        <f>$B$86</f>
        <v>#REF!</v>
      </c>
      <c r="AI86" s="426"/>
      <c r="AJ86" s="426"/>
      <c r="AK86" s="427"/>
      <c r="AL86" s="112"/>
      <c r="AM86" s="113"/>
      <c r="AN86" s="112"/>
      <c r="AO86" s="114" t="s">
        <v>343</v>
      </c>
      <c r="AP86" s="425" t="e">
        <f>$B$86</f>
        <v>#REF!</v>
      </c>
      <c r="AQ86" s="426"/>
      <c r="AR86" s="426"/>
      <c r="AS86" s="427"/>
      <c r="AT86" s="112"/>
      <c r="AU86" s="113"/>
    </row>
    <row r="87" spans="1:47" ht="18.75" customHeight="1" thickBot="1" x14ac:dyDescent="0.25">
      <c r="A87" s="439" t="s">
        <v>327</v>
      </c>
      <c r="B87" s="440"/>
      <c r="C87" s="440"/>
      <c r="D87" s="440"/>
      <c r="E87" s="441"/>
      <c r="F87" s="112"/>
      <c r="G87" s="113"/>
      <c r="H87" s="115"/>
      <c r="I87" s="439" t="s">
        <v>327</v>
      </c>
      <c r="J87" s="440"/>
      <c r="K87" s="440"/>
      <c r="L87" s="440"/>
      <c r="M87" s="441"/>
      <c r="N87" s="112"/>
      <c r="O87" s="113"/>
      <c r="P87" s="115"/>
      <c r="Q87" s="439" t="s">
        <v>327</v>
      </c>
      <c r="R87" s="440"/>
      <c r="S87" s="440"/>
      <c r="T87" s="440"/>
      <c r="U87" s="441"/>
      <c r="V87" s="112"/>
      <c r="W87" s="113"/>
      <c r="X87" s="115"/>
      <c r="Y87" s="439" t="s">
        <v>327</v>
      </c>
      <c r="Z87" s="440"/>
      <c r="AA87" s="440"/>
      <c r="AB87" s="440"/>
      <c r="AC87" s="441"/>
      <c r="AD87" s="112"/>
      <c r="AE87" s="113"/>
      <c r="AF87" s="115"/>
      <c r="AG87" s="439" t="s">
        <v>327</v>
      </c>
      <c r="AH87" s="440"/>
      <c r="AI87" s="440"/>
      <c r="AJ87" s="440"/>
      <c r="AK87" s="441"/>
      <c r="AL87" s="112"/>
      <c r="AM87" s="113"/>
      <c r="AN87" s="115"/>
      <c r="AO87" s="439" t="s">
        <v>327</v>
      </c>
      <c r="AP87" s="440"/>
      <c r="AQ87" s="440"/>
      <c r="AR87" s="440"/>
      <c r="AS87" s="441"/>
      <c r="AT87" s="112"/>
      <c r="AU87" s="113"/>
    </row>
    <row r="88" spans="1:47" ht="36.75" thickBot="1" x14ac:dyDescent="0.25">
      <c r="A88" s="107" t="s">
        <v>328</v>
      </c>
      <c r="B88" s="108" t="s">
        <v>329</v>
      </c>
      <c r="C88" s="108" t="s">
        <v>330</v>
      </c>
      <c r="D88" s="108" t="s">
        <v>331</v>
      </c>
      <c r="E88" s="108" t="s">
        <v>332</v>
      </c>
      <c r="F88" s="112"/>
      <c r="G88" s="113"/>
      <c r="H88" s="115"/>
      <c r="I88" s="107" t="s">
        <v>328</v>
      </c>
      <c r="J88" s="108" t="s">
        <v>329</v>
      </c>
      <c r="K88" s="108" t="s">
        <v>330</v>
      </c>
      <c r="L88" s="108" t="s">
        <v>331</v>
      </c>
      <c r="M88" s="108" t="s">
        <v>332</v>
      </c>
      <c r="N88" s="112"/>
      <c r="O88" s="113"/>
      <c r="P88" s="115"/>
      <c r="Q88" s="107" t="s">
        <v>328</v>
      </c>
      <c r="R88" s="108" t="s">
        <v>329</v>
      </c>
      <c r="S88" s="108" t="s">
        <v>330</v>
      </c>
      <c r="T88" s="108" t="s">
        <v>331</v>
      </c>
      <c r="U88" s="108" t="s">
        <v>332</v>
      </c>
      <c r="V88" s="112"/>
      <c r="W88" s="113"/>
      <c r="X88" s="115"/>
      <c r="Y88" s="107" t="s">
        <v>328</v>
      </c>
      <c r="Z88" s="108" t="s">
        <v>329</v>
      </c>
      <c r="AA88" s="108" t="s">
        <v>330</v>
      </c>
      <c r="AB88" s="108" t="s">
        <v>331</v>
      </c>
      <c r="AC88" s="108" t="s">
        <v>332</v>
      </c>
      <c r="AD88" s="112"/>
      <c r="AE88" s="113"/>
      <c r="AF88" s="115"/>
      <c r="AG88" s="107" t="s">
        <v>328</v>
      </c>
      <c r="AH88" s="108" t="s">
        <v>329</v>
      </c>
      <c r="AI88" s="108" t="s">
        <v>330</v>
      </c>
      <c r="AJ88" s="108" t="s">
        <v>331</v>
      </c>
      <c r="AK88" s="108" t="s">
        <v>332</v>
      </c>
      <c r="AL88" s="112"/>
      <c r="AM88" s="113"/>
      <c r="AN88" s="115"/>
      <c r="AO88" s="107" t="s">
        <v>328</v>
      </c>
      <c r="AP88" s="108" t="s">
        <v>329</v>
      </c>
      <c r="AQ88" s="108" t="s">
        <v>330</v>
      </c>
      <c r="AR88" s="108" t="s">
        <v>331</v>
      </c>
      <c r="AS88" s="108" t="s">
        <v>332</v>
      </c>
      <c r="AT88" s="112"/>
      <c r="AU88" s="113"/>
    </row>
    <row r="89" spans="1:47" s="117" customFormat="1" ht="35.25" customHeight="1" x14ac:dyDescent="0.2">
      <c r="A89" s="428" t="s">
        <v>307</v>
      </c>
      <c r="B89" s="418" t="s">
        <v>339</v>
      </c>
      <c r="C89" s="420" t="s">
        <v>352</v>
      </c>
      <c r="D89" s="422">
        <v>5</v>
      </c>
      <c r="E89" s="422"/>
      <c r="F89" s="115"/>
      <c r="G89" s="116"/>
      <c r="H89" s="115"/>
      <c r="I89" s="428" t="s">
        <v>307</v>
      </c>
      <c r="J89" s="418" t="s">
        <v>339</v>
      </c>
      <c r="K89" s="420" t="s">
        <v>352</v>
      </c>
      <c r="L89" s="422">
        <v>5</v>
      </c>
      <c r="M89" s="422"/>
      <c r="N89" s="115"/>
      <c r="O89" s="116"/>
      <c r="P89" s="115"/>
      <c r="Q89" s="428" t="s">
        <v>307</v>
      </c>
      <c r="R89" s="418" t="s">
        <v>339</v>
      </c>
      <c r="S89" s="420" t="s">
        <v>352</v>
      </c>
      <c r="T89" s="422">
        <v>5</v>
      </c>
      <c r="U89" s="422"/>
      <c r="V89" s="115"/>
      <c r="W89" s="116"/>
      <c r="X89" s="115"/>
      <c r="Y89" s="428" t="s">
        <v>307</v>
      </c>
      <c r="Z89" s="418" t="s">
        <v>339</v>
      </c>
      <c r="AA89" s="420" t="s">
        <v>352</v>
      </c>
      <c r="AB89" s="422">
        <v>5</v>
      </c>
      <c r="AC89" s="422"/>
      <c r="AD89" s="115"/>
      <c r="AE89" s="116"/>
      <c r="AF89" s="115"/>
      <c r="AG89" s="428" t="s">
        <v>307</v>
      </c>
      <c r="AH89" s="418" t="s">
        <v>339</v>
      </c>
      <c r="AI89" s="420" t="s">
        <v>352</v>
      </c>
      <c r="AJ89" s="422">
        <v>5</v>
      </c>
      <c r="AK89" s="422"/>
      <c r="AL89" s="115"/>
      <c r="AM89" s="116"/>
      <c r="AN89" s="115"/>
      <c r="AO89" s="428" t="s">
        <v>307</v>
      </c>
      <c r="AP89" s="418" t="s">
        <v>339</v>
      </c>
      <c r="AQ89" s="420" t="s">
        <v>352</v>
      </c>
      <c r="AR89" s="422">
        <v>5</v>
      </c>
      <c r="AS89" s="422"/>
      <c r="AT89" s="115"/>
      <c r="AU89" s="116"/>
    </row>
    <row r="90" spans="1:47" s="117" customFormat="1" ht="35.25" customHeight="1" x14ac:dyDescent="0.2">
      <c r="A90" s="429"/>
      <c r="B90" s="419"/>
      <c r="C90" s="421"/>
      <c r="D90" s="423"/>
      <c r="E90" s="423"/>
      <c r="F90" s="115"/>
      <c r="G90" s="116"/>
      <c r="H90" s="115"/>
      <c r="I90" s="429"/>
      <c r="J90" s="419"/>
      <c r="K90" s="421"/>
      <c r="L90" s="423"/>
      <c r="M90" s="423"/>
      <c r="N90" s="115"/>
      <c r="O90" s="116"/>
      <c r="P90" s="115"/>
      <c r="Q90" s="429"/>
      <c r="R90" s="419"/>
      <c r="S90" s="421"/>
      <c r="T90" s="423"/>
      <c r="U90" s="423"/>
      <c r="V90" s="115"/>
      <c r="W90" s="116"/>
      <c r="X90" s="115"/>
      <c r="Y90" s="429"/>
      <c r="Z90" s="419"/>
      <c r="AA90" s="421"/>
      <c r="AB90" s="423"/>
      <c r="AC90" s="423"/>
      <c r="AD90" s="115"/>
      <c r="AE90" s="116"/>
      <c r="AF90" s="115"/>
      <c r="AG90" s="429"/>
      <c r="AH90" s="419"/>
      <c r="AI90" s="421"/>
      <c r="AJ90" s="423"/>
      <c r="AK90" s="423"/>
      <c r="AL90" s="115"/>
      <c r="AM90" s="116"/>
      <c r="AN90" s="115"/>
      <c r="AO90" s="429"/>
      <c r="AP90" s="419"/>
      <c r="AQ90" s="421"/>
      <c r="AR90" s="423"/>
      <c r="AS90" s="423"/>
      <c r="AT90" s="115"/>
      <c r="AU90" s="116"/>
    </row>
    <row r="91" spans="1:47" s="117" customFormat="1" ht="35.25" customHeight="1" x14ac:dyDescent="0.2">
      <c r="A91" s="428" t="s">
        <v>26</v>
      </c>
      <c r="B91" s="430" t="s">
        <v>337</v>
      </c>
      <c r="C91" s="424" t="s">
        <v>348</v>
      </c>
      <c r="D91" s="431">
        <v>4</v>
      </c>
      <c r="E91" s="431"/>
      <c r="F91" s="115"/>
      <c r="G91" s="116"/>
      <c r="H91" s="112"/>
      <c r="I91" s="428" t="s">
        <v>26</v>
      </c>
      <c r="J91" s="430" t="s">
        <v>337</v>
      </c>
      <c r="K91" s="424" t="s">
        <v>348</v>
      </c>
      <c r="L91" s="431">
        <v>4</v>
      </c>
      <c r="M91" s="431"/>
      <c r="N91" s="115"/>
      <c r="O91" s="116"/>
      <c r="P91" s="112"/>
      <c r="Q91" s="428" t="s">
        <v>26</v>
      </c>
      <c r="R91" s="430" t="s">
        <v>337</v>
      </c>
      <c r="S91" s="424" t="s">
        <v>348</v>
      </c>
      <c r="T91" s="431">
        <v>4</v>
      </c>
      <c r="U91" s="431"/>
      <c r="V91" s="115"/>
      <c r="W91" s="116"/>
      <c r="X91" s="112"/>
      <c r="Y91" s="428" t="s">
        <v>26</v>
      </c>
      <c r="Z91" s="430" t="s">
        <v>337</v>
      </c>
      <c r="AA91" s="424" t="s">
        <v>348</v>
      </c>
      <c r="AB91" s="431">
        <v>4</v>
      </c>
      <c r="AC91" s="431"/>
      <c r="AD91" s="115"/>
      <c r="AE91" s="116"/>
      <c r="AF91" s="112"/>
      <c r="AG91" s="428" t="s">
        <v>26</v>
      </c>
      <c r="AH91" s="430" t="s">
        <v>337</v>
      </c>
      <c r="AI91" s="424" t="s">
        <v>348</v>
      </c>
      <c r="AJ91" s="431">
        <v>4</v>
      </c>
      <c r="AK91" s="431"/>
      <c r="AL91" s="115"/>
      <c r="AM91" s="116"/>
      <c r="AN91" s="112"/>
      <c r="AO91" s="428" t="s">
        <v>26</v>
      </c>
      <c r="AP91" s="430" t="s">
        <v>337</v>
      </c>
      <c r="AQ91" s="424" t="s">
        <v>348</v>
      </c>
      <c r="AR91" s="431">
        <v>4</v>
      </c>
      <c r="AS91" s="431"/>
      <c r="AT91" s="115"/>
      <c r="AU91" s="116"/>
    </row>
    <row r="92" spans="1:47" s="117" customFormat="1" ht="35.25" customHeight="1" x14ac:dyDescent="0.2">
      <c r="A92" s="429"/>
      <c r="B92" s="419"/>
      <c r="C92" s="421"/>
      <c r="D92" s="423"/>
      <c r="E92" s="423"/>
      <c r="F92" s="115"/>
      <c r="G92" s="116"/>
      <c r="H92" s="112"/>
      <c r="I92" s="429"/>
      <c r="J92" s="419"/>
      <c r="K92" s="421"/>
      <c r="L92" s="423"/>
      <c r="M92" s="423"/>
      <c r="N92" s="115"/>
      <c r="O92" s="116"/>
      <c r="P92" s="112"/>
      <c r="Q92" s="429"/>
      <c r="R92" s="419"/>
      <c r="S92" s="421"/>
      <c r="T92" s="423"/>
      <c r="U92" s="423"/>
      <c r="V92" s="115"/>
      <c r="W92" s="116"/>
      <c r="X92" s="112"/>
      <c r="Y92" s="429"/>
      <c r="Z92" s="419"/>
      <c r="AA92" s="421"/>
      <c r="AB92" s="423"/>
      <c r="AC92" s="423"/>
      <c r="AD92" s="115"/>
      <c r="AE92" s="116"/>
      <c r="AF92" s="112"/>
      <c r="AG92" s="429"/>
      <c r="AH92" s="419"/>
      <c r="AI92" s="421"/>
      <c r="AJ92" s="423"/>
      <c r="AK92" s="423"/>
      <c r="AL92" s="115"/>
      <c r="AM92" s="116"/>
      <c r="AN92" s="112"/>
      <c r="AO92" s="429"/>
      <c r="AP92" s="419"/>
      <c r="AQ92" s="421"/>
      <c r="AR92" s="423"/>
      <c r="AS92" s="423"/>
      <c r="AT92" s="115"/>
      <c r="AU92" s="116"/>
    </row>
    <row r="93" spans="1:47" s="117" customFormat="1" ht="35.25" customHeight="1" x14ac:dyDescent="0.2">
      <c r="A93" s="428" t="s">
        <v>27</v>
      </c>
      <c r="B93" s="430" t="s">
        <v>340</v>
      </c>
      <c r="C93" s="424" t="s">
        <v>350</v>
      </c>
      <c r="D93" s="431">
        <v>3</v>
      </c>
      <c r="E93" s="431"/>
      <c r="F93" s="115"/>
      <c r="G93" s="116"/>
      <c r="H93" s="115"/>
      <c r="I93" s="428" t="s">
        <v>27</v>
      </c>
      <c r="J93" s="430" t="s">
        <v>340</v>
      </c>
      <c r="K93" s="424" t="s">
        <v>350</v>
      </c>
      <c r="L93" s="431">
        <v>3</v>
      </c>
      <c r="M93" s="431"/>
      <c r="N93" s="115"/>
      <c r="O93" s="116"/>
      <c r="P93" s="115"/>
      <c r="Q93" s="428" t="s">
        <v>27</v>
      </c>
      <c r="R93" s="430" t="s">
        <v>340</v>
      </c>
      <c r="S93" s="424" t="s">
        <v>350</v>
      </c>
      <c r="T93" s="431">
        <v>3</v>
      </c>
      <c r="U93" s="431"/>
      <c r="V93" s="115"/>
      <c r="W93" s="116"/>
      <c r="X93" s="115"/>
      <c r="Y93" s="428" t="s">
        <v>27</v>
      </c>
      <c r="Z93" s="430" t="s">
        <v>340</v>
      </c>
      <c r="AA93" s="424" t="s">
        <v>350</v>
      </c>
      <c r="AB93" s="431">
        <v>3</v>
      </c>
      <c r="AC93" s="431"/>
      <c r="AD93" s="115"/>
      <c r="AE93" s="116"/>
      <c r="AF93" s="115"/>
      <c r="AG93" s="428" t="s">
        <v>27</v>
      </c>
      <c r="AH93" s="430" t="s">
        <v>340</v>
      </c>
      <c r="AI93" s="424" t="s">
        <v>350</v>
      </c>
      <c r="AJ93" s="431">
        <v>3</v>
      </c>
      <c r="AK93" s="431"/>
      <c r="AL93" s="115"/>
      <c r="AM93" s="116"/>
      <c r="AN93" s="115"/>
      <c r="AO93" s="428" t="s">
        <v>27</v>
      </c>
      <c r="AP93" s="430" t="s">
        <v>340</v>
      </c>
      <c r="AQ93" s="424" t="s">
        <v>350</v>
      </c>
      <c r="AR93" s="431">
        <v>3</v>
      </c>
      <c r="AS93" s="431"/>
      <c r="AT93" s="115"/>
      <c r="AU93" s="116"/>
    </row>
    <row r="94" spans="1:47" s="117" customFormat="1" ht="35.25" customHeight="1" x14ac:dyDescent="0.2">
      <c r="A94" s="429"/>
      <c r="B94" s="419"/>
      <c r="C94" s="421"/>
      <c r="D94" s="423"/>
      <c r="E94" s="423"/>
      <c r="F94" s="115"/>
      <c r="G94" s="116"/>
      <c r="H94" s="115"/>
      <c r="I94" s="429"/>
      <c r="J94" s="419"/>
      <c r="K94" s="421"/>
      <c r="L94" s="423"/>
      <c r="M94" s="423"/>
      <c r="N94" s="115"/>
      <c r="O94" s="116"/>
      <c r="P94" s="115"/>
      <c r="Q94" s="429"/>
      <c r="R94" s="419"/>
      <c r="S94" s="421"/>
      <c r="T94" s="423"/>
      <c r="U94" s="423"/>
      <c r="V94" s="115"/>
      <c r="W94" s="116"/>
      <c r="X94" s="115"/>
      <c r="Y94" s="429"/>
      <c r="Z94" s="419"/>
      <c r="AA94" s="421"/>
      <c r="AB94" s="423"/>
      <c r="AC94" s="423"/>
      <c r="AD94" s="115"/>
      <c r="AE94" s="116"/>
      <c r="AF94" s="115"/>
      <c r="AG94" s="429"/>
      <c r="AH94" s="419"/>
      <c r="AI94" s="421"/>
      <c r="AJ94" s="423"/>
      <c r="AK94" s="423"/>
      <c r="AL94" s="115"/>
      <c r="AM94" s="116"/>
      <c r="AN94" s="115"/>
      <c r="AO94" s="429"/>
      <c r="AP94" s="419"/>
      <c r="AQ94" s="421"/>
      <c r="AR94" s="423"/>
      <c r="AS94" s="423"/>
      <c r="AT94" s="115"/>
      <c r="AU94" s="116"/>
    </row>
    <row r="95" spans="1:47" s="117" customFormat="1" ht="35.25" customHeight="1" x14ac:dyDescent="0.2">
      <c r="A95" s="428" t="s">
        <v>24</v>
      </c>
      <c r="B95" s="430" t="s">
        <v>340</v>
      </c>
      <c r="C95" s="424" t="s">
        <v>351</v>
      </c>
      <c r="D95" s="431">
        <v>2</v>
      </c>
      <c r="E95" s="431"/>
      <c r="F95" s="115"/>
      <c r="G95" s="116"/>
      <c r="H95" s="115"/>
      <c r="I95" s="428" t="s">
        <v>24</v>
      </c>
      <c r="J95" s="430" t="s">
        <v>340</v>
      </c>
      <c r="K95" s="424" t="s">
        <v>351</v>
      </c>
      <c r="L95" s="431">
        <v>2</v>
      </c>
      <c r="M95" s="431"/>
      <c r="N95" s="115"/>
      <c r="O95" s="116"/>
      <c r="P95" s="115"/>
      <c r="Q95" s="428" t="s">
        <v>24</v>
      </c>
      <c r="R95" s="430" t="s">
        <v>340</v>
      </c>
      <c r="S95" s="424" t="s">
        <v>351</v>
      </c>
      <c r="T95" s="431">
        <v>2</v>
      </c>
      <c r="U95" s="431"/>
      <c r="V95" s="115"/>
      <c r="W95" s="116"/>
      <c r="X95" s="115"/>
      <c r="Y95" s="428" t="s">
        <v>24</v>
      </c>
      <c r="Z95" s="430" t="s">
        <v>340</v>
      </c>
      <c r="AA95" s="424" t="s">
        <v>351</v>
      </c>
      <c r="AB95" s="431">
        <v>2</v>
      </c>
      <c r="AC95" s="431"/>
      <c r="AD95" s="115"/>
      <c r="AE95" s="116"/>
      <c r="AF95" s="115"/>
      <c r="AG95" s="428" t="s">
        <v>24</v>
      </c>
      <c r="AH95" s="430" t="s">
        <v>340</v>
      </c>
      <c r="AI95" s="424" t="s">
        <v>351</v>
      </c>
      <c r="AJ95" s="431">
        <v>2</v>
      </c>
      <c r="AK95" s="431"/>
      <c r="AL95" s="115"/>
      <c r="AM95" s="116"/>
      <c r="AN95" s="115"/>
      <c r="AO95" s="428" t="s">
        <v>24</v>
      </c>
      <c r="AP95" s="430" t="s">
        <v>340</v>
      </c>
      <c r="AQ95" s="424" t="s">
        <v>351</v>
      </c>
      <c r="AR95" s="431">
        <v>2</v>
      </c>
      <c r="AS95" s="431"/>
      <c r="AT95" s="115"/>
      <c r="AU95" s="116"/>
    </row>
    <row r="96" spans="1:47" s="117" customFormat="1" ht="35.25" customHeight="1" x14ac:dyDescent="0.2">
      <c r="A96" s="429"/>
      <c r="B96" s="419"/>
      <c r="C96" s="421"/>
      <c r="D96" s="423"/>
      <c r="E96" s="423"/>
      <c r="F96" s="115"/>
      <c r="G96" s="116"/>
      <c r="H96" s="115"/>
      <c r="I96" s="429"/>
      <c r="J96" s="419"/>
      <c r="K96" s="421"/>
      <c r="L96" s="423"/>
      <c r="M96" s="423"/>
      <c r="N96" s="115"/>
      <c r="O96" s="116"/>
      <c r="P96" s="115"/>
      <c r="Q96" s="429"/>
      <c r="R96" s="419"/>
      <c r="S96" s="421"/>
      <c r="T96" s="423"/>
      <c r="U96" s="423"/>
      <c r="V96" s="115"/>
      <c r="W96" s="116"/>
      <c r="X96" s="115"/>
      <c r="Y96" s="429"/>
      <c r="Z96" s="419"/>
      <c r="AA96" s="421"/>
      <c r="AB96" s="423"/>
      <c r="AC96" s="423"/>
      <c r="AD96" s="115"/>
      <c r="AE96" s="116"/>
      <c r="AF96" s="115"/>
      <c r="AG96" s="429"/>
      <c r="AH96" s="419"/>
      <c r="AI96" s="421"/>
      <c r="AJ96" s="423"/>
      <c r="AK96" s="423"/>
      <c r="AL96" s="115"/>
      <c r="AM96" s="116"/>
      <c r="AN96" s="115"/>
      <c r="AO96" s="429"/>
      <c r="AP96" s="419"/>
      <c r="AQ96" s="421"/>
      <c r="AR96" s="423"/>
      <c r="AS96" s="423"/>
      <c r="AT96" s="115"/>
      <c r="AU96" s="116"/>
    </row>
    <row r="97" spans="1:47" s="117" customFormat="1" ht="35.25" customHeight="1" x14ac:dyDescent="0.2">
      <c r="A97" s="428" t="s">
        <v>37</v>
      </c>
      <c r="B97" s="430" t="s">
        <v>338</v>
      </c>
      <c r="C97" s="424" t="s">
        <v>349</v>
      </c>
      <c r="D97" s="431">
        <v>1</v>
      </c>
      <c r="E97" s="431"/>
      <c r="F97" s="115"/>
      <c r="G97" s="116"/>
      <c r="H97" s="112"/>
      <c r="I97" s="428" t="s">
        <v>37</v>
      </c>
      <c r="J97" s="430" t="s">
        <v>338</v>
      </c>
      <c r="K97" s="424" t="s">
        <v>349</v>
      </c>
      <c r="L97" s="431">
        <v>1</v>
      </c>
      <c r="M97" s="431"/>
      <c r="N97" s="115"/>
      <c r="O97" s="116"/>
      <c r="P97" s="112"/>
      <c r="Q97" s="428" t="s">
        <v>37</v>
      </c>
      <c r="R97" s="430" t="s">
        <v>338</v>
      </c>
      <c r="S97" s="424" t="s">
        <v>349</v>
      </c>
      <c r="T97" s="431">
        <v>1</v>
      </c>
      <c r="U97" s="431"/>
      <c r="V97" s="115"/>
      <c r="W97" s="116"/>
      <c r="X97" s="112"/>
      <c r="Y97" s="428" t="s">
        <v>37</v>
      </c>
      <c r="Z97" s="430" t="s">
        <v>338</v>
      </c>
      <c r="AA97" s="424" t="s">
        <v>349</v>
      </c>
      <c r="AB97" s="431">
        <v>1</v>
      </c>
      <c r="AC97" s="431"/>
      <c r="AD97" s="115"/>
      <c r="AE97" s="116"/>
      <c r="AF97" s="112"/>
      <c r="AG97" s="428" t="s">
        <v>37</v>
      </c>
      <c r="AH97" s="430" t="s">
        <v>338</v>
      </c>
      <c r="AI97" s="424" t="s">
        <v>349</v>
      </c>
      <c r="AJ97" s="431">
        <v>1</v>
      </c>
      <c r="AK97" s="431"/>
      <c r="AL97" s="115"/>
      <c r="AM97" s="116"/>
      <c r="AN97" s="112"/>
      <c r="AO97" s="428" t="s">
        <v>37</v>
      </c>
      <c r="AP97" s="430" t="s">
        <v>338</v>
      </c>
      <c r="AQ97" s="424" t="s">
        <v>349</v>
      </c>
      <c r="AR97" s="431">
        <v>1</v>
      </c>
      <c r="AS97" s="431"/>
      <c r="AT97" s="115"/>
      <c r="AU97" s="116"/>
    </row>
    <row r="98" spans="1:47" s="117" customFormat="1" ht="35.25" customHeight="1" thickBot="1" x14ac:dyDescent="0.25">
      <c r="A98" s="432"/>
      <c r="B98" s="433"/>
      <c r="C98" s="434"/>
      <c r="D98" s="435"/>
      <c r="E98" s="435"/>
      <c r="F98" s="115"/>
      <c r="G98" s="116"/>
      <c r="H98" s="112"/>
      <c r="I98" s="432"/>
      <c r="J98" s="433"/>
      <c r="K98" s="434"/>
      <c r="L98" s="435"/>
      <c r="M98" s="435"/>
      <c r="N98" s="115"/>
      <c r="O98" s="116"/>
      <c r="P98" s="112"/>
      <c r="Q98" s="432"/>
      <c r="R98" s="433"/>
      <c r="S98" s="434"/>
      <c r="T98" s="435"/>
      <c r="U98" s="435"/>
      <c r="V98" s="115"/>
      <c r="W98" s="116"/>
      <c r="X98" s="112"/>
      <c r="Y98" s="432"/>
      <c r="Z98" s="433"/>
      <c r="AA98" s="434"/>
      <c r="AB98" s="435"/>
      <c r="AC98" s="435"/>
      <c r="AD98" s="115"/>
      <c r="AE98" s="116"/>
      <c r="AF98" s="112"/>
      <c r="AG98" s="432"/>
      <c r="AH98" s="433"/>
      <c r="AI98" s="434"/>
      <c r="AJ98" s="435"/>
      <c r="AK98" s="435"/>
      <c r="AL98" s="115"/>
      <c r="AM98" s="116"/>
      <c r="AN98" s="112"/>
      <c r="AO98" s="432"/>
      <c r="AP98" s="433"/>
      <c r="AQ98" s="434"/>
      <c r="AR98" s="435"/>
      <c r="AS98" s="435"/>
      <c r="AT98" s="115"/>
      <c r="AU98" s="116"/>
    </row>
    <row r="99" spans="1:47" x14ac:dyDescent="0.2">
      <c r="A99" s="112"/>
      <c r="B99" s="112"/>
      <c r="C99" s="112"/>
      <c r="D99" s="112"/>
      <c r="E99" s="112"/>
      <c r="F99" s="112"/>
      <c r="G99" s="113"/>
      <c r="H99" s="115"/>
      <c r="I99" s="112"/>
      <c r="J99" s="112"/>
      <c r="K99" s="112"/>
      <c r="L99" s="112"/>
      <c r="M99" s="112"/>
      <c r="N99" s="112"/>
      <c r="O99" s="113"/>
      <c r="P99" s="115"/>
      <c r="Q99" s="112"/>
      <c r="R99" s="112"/>
      <c r="S99" s="112"/>
      <c r="T99" s="112"/>
      <c r="U99" s="112"/>
      <c r="V99" s="112"/>
      <c r="W99" s="113"/>
      <c r="X99" s="115"/>
      <c r="Y99" s="112"/>
      <c r="Z99" s="112"/>
      <c r="AA99" s="112"/>
      <c r="AB99" s="112"/>
      <c r="AC99" s="112"/>
      <c r="AD99" s="112"/>
      <c r="AE99" s="113"/>
      <c r="AF99" s="115"/>
      <c r="AG99" s="112"/>
      <c r="AH99" s="112"/>
      <c r="AI99" s="112"/>
      <c r="AJ99" s="112"/>
      <c r="AK99" s="112"/>
      <c r="AL99" s="112"/>
      <c r="AM99" s="113"/>
      <c r="AN99" s="115"/>
      <c r="AO99" s="112"/>
      <c r="AP99" s="112"/>
      <c r="AQ99" s="112"/>
      <c r="AR99" s="112"/>
      <c r="AS99" s="112"/>
      <c r="AT99" s="112"/>
      <c r="AU99" s="113"/>
    </row>
    <row r="100" spans="1:47" ht="15" thickBot="1" x14ac:dyDescent="0.25">
      <c r="A100" s="112"/>
      <c r="B100" s="112"/>
      <c r="C100" s="112"/>
      <c r="D100" s="112"/>
      <c r="E100" s="112"/>
      <c r="F100" s="112"/>
      <c r="G100" s="113"/>
      <c r="H100" s="115"/>
      <c r="I100" s="112"/>
      <c r="J100" s="112"/>
      <c r="K100" s="112"/>
      <c r="L100" s="112"/>
      <c r="M100" s="112"/>
      <c r="N100" s="112"/>
      <c r="O100" s="113"/>
      <c r="P100" s="115"/>
      <c r="Q100" s="112"/>
      <c r="R100" s="112"/>
      <c r="S100" s="112"/>
      <c r="T100" s="112"/>
      <c r="U100" s="112"/>
      <c r="V100" s="112"/>
      <c r="W100" s="113"/>
      <c r="X100" s="115"/>
      <c r="Y100" s="112"/>
      <c r="Z100" s="112"/>
      <c r="AA100" s="112"/>
      <c r="AB100" s="112"/>
      <c r="AC100" s="112"/>
      <c r="AD100" s="112"/>
      <c r="AE100" s="113"/>
      <c r="AF100" s="115"/>
      <c r="AG100" s="112"/>
      <c r="AH100" s="112"/>
      <c r="AI100" s="112"/>
      <c r="AJ100" s="112"/>
      <c r="AK100" s="112"/>
      <c r="AL100" s="112"/>
      <c r="AM100" s="113"/>
      <c r="AN100" s="115"/>
      <c r="AO100" s="112"/>
      <c r="AP100" s="112"/>
      <c r="AQ100" s="112"/>
      <c r="AR100" s="112"/>
      <c r="AS100" s="112"/>
      <c r="AT100" s="112"/>
      <c r="AU100" s="113"/>
    </row>
    <row r="101" spans="1:47" ht="15.75" customHeight="1" thickBot="1" x14ac:dyDescent="0.25">
      <c r="A101" s="437" t="s">
        <v>456</v>
      </c>
      <c r="B101" s="438"/>
      <c r="C101" s="157" t="s">
        <v>457</v>
      </c>
      <c r="D101" s="437" t="s">
        <v>458</v>
      </c>
      <c r="E101" s="438"/>
      <c r="F101" s="112"/>
      <c r="G101" s="113"/>
      <c r="H101" s="115"/>
      <c r="I101" s="437" t="s">
        <v>456</v>
      </c>
      <c r="J101" s="438"/>
      <c r="K101" s="157" t="s">
        <v>457</v>
      </c>
      <c r="L101" s="437" t="s">
        <v>458</v>
      </c>
      <c r="M101" s="438"/>
      <c r="N101" s="112"/>
      <c r="O101" s="113"/>
      <c r="P101" s="115"/>
      <c r="Q101" s="437" t="s">
        <v>456</v>
      </c>
      <c r="R101" s="438"/>
      <c r="S101" s="157" t="s">
        <v>457</v>
      </c>
      <c r="T101" s="437" t="s">
        <v>458</v>
      </c>
      <c r="U101" s="438"/>
      <c r="V101" s="112"/>
      <c r="W101" s="113"/>
      <c r="X101" s="115"/>
      <c r="Y101" s="437" t="s">
        <v>456</v>
      </c>
      <c r="Z101" s="438"/>
      <c r="AA101" s="157" t="s">
        <v>457</v>
      </c>
      <c r="AB101" s="437" t="s">
        <v>458</v>
      </c>
      <c r="AC101" s="438"/>
      <c r="AD101" s="112"/>
      <c r="AE101" s="113"/>
      <c r="AF101" s="115"/>
      <c r="AG101" s="437" t="s">
        <v>456</v>
      </c>
      <c r="AH101" s="438"/>
      <c r="AI101" s="157" t="s">
        <v>457</v>
      </c>
      <c r="AJ101" s="437" t="s">
        <v>458</v>
      </c>
      <c r="AK101" s="438"/>
      <c r="AL101" s="112"/>
      <c r="AM101" s="113"/>
      <c r="AN101" s="115"/>
      <c r="AO101" s="437" t="s">
        <v>456</v>
      </c>
      <c r="AP101" s="438"/>
      <c r="AQ101" s="157" t="s">
        <v>457</v>
      </c>
      <c r="AR101" s="437" t="s">
        <v>458</v>
      </c>
      <c r="AS101" s="438"/>
      <c r="AT101" s="112"/>
      <c r="AU101" s="113"/>
    </row>
    <row r="102" spans="1:47" ht="15" thickBot="1" x14ac:dyDescent="0.25">
      <c r="A102" s="437"/>
      <c r="B102" s="438"/>
      <c r="C102" s="157"/>
      <c r="D102" s="437"/>
      <c r="E102" s="438"/>
      <c r="F102" s="112"/>
      <c r="G102" s="113"/>
      <c r="H102" s="115"/>
      <c r="I102" s="437"/>
      <c r="J102" s="438"/>
      <c r="K102" s="157"/>
      <c r="L102" s="437"/>
      <c r="M102" s="438"/>
      <c r="N102" s="112"/>
      <c r="O102" s="113"/>
      <c r="P102" s="115"/>
      <c r="Q102" s="437"/>
      <c r="R102" s="438"/>
      <c r="S102" s="157"/>
      <c r="T102" s="437"/>
      <c r="U102" s="438"/>
      <c r="V102" s="112"/>
      <c r="W102" s="113"/>
      <c r="X102" s="115"/>
      <c r="Y102" s="437"/>
      <c r="Z102" s="438"/>
      <c r="AA102" s="157"/>
      <c r="AB102" s="437"/>
      <c r="AC102" s="438"/>
      <c r="AD102" s="112"/>
      <c r="AE102" s="113"/>
      <c r="AF102" s="115"/>
      <c r="AG102" s="437"/>
      <c r="AH102" s="438"/>
      <c r="AI102" s="157"/>
      <c r="AJ102" s="437"/>
      <c r="AK102" s="438"/>
      <c r="AL102" s="112"/>
      <c r="AM102" s="113"/>
      <c r="AN102" s="115"/>
      <c r="AO102" s="437"/>
      <c r="AP102" s="438"/>
      <c r="AQ102" s="157"/>
      <c r="AR102" s="437"/>
      <c r="AS102" s="438"/>
      <c r="AT102" s="112"/>
      <c r="AU102" s="113"/>
    </row>
    <row r="103" spans="1:47" x14ac:dyDescent="0.2">
      <c r="A103" s="158"/>
      <c r="B103" s="158"/>
      <c r="C103" s="159"/>
      <c r="D103" s="158"/>
      <c r="E103" s="158"/>
      <c r="F103" s="112"/>
      <c r="G103" s="113"/>
      <c r="H103" s="115"/>
      <c r="I103" s="158"/>
      <c r="J103" s="158"/>
      <c r="K103" s="159"/>
      <c r="L103" s="158"/>
      <c r="M103" s="158"/>
      <c r="N103" s="112"/>
      <c r="O103" s="113"/>
      <c r="P103" s="115"/>
      <c r="Q103" s="158"/>
      <c r="R103" s="158"/>
      <c r="S103" s="159"/>
      <c r="T103" s="158"/>
      <c r="U103" s="158"/>
      <c r="V103" s="112"/>
      <c r="W103" s="113"/>
      <c r="X103" s="115"/>
      <c r="Y103" s="158"/>
      <c r="Z103" s="158"/>
      <c r="AA103" s="159"/>
      <c r="AB103" s="158"/>
      <c r="AC103" s="158"/>
      <c r="AD103" s="112"/>
      <c r="AE103" s="113"/>
      <c r="AF103" s="115"/>
      <c r="AG103" s="158"/>
      <c r="AH103" s="158"/>
      <c r="AI103" s="159"/>
      <c r="AJ103" s="158"/>
      <c r="AK103" s="158"/>
      <c r="AL103" s="112"/>
      <c r="AM103" s="113"/>
      <c r="AN103" s="115"/>
      <c r="AO103" s="158"/>
      <c r="AP103" s="158"/>
      <c r="AQ103" s="159"/>
      <c r="AR103" s="158"/>
      <c r="AS103" s="158"/>
      <c r="AT103" s="112"/>
      <c r="AU103" s="113"/>
    </row>
    <row r="104" spans="1:47" x14ac:dyDescent="0.2">
      <c r="A104" s="112"/>
      <c r="B104" s="112"/>
      <c r="C104" s="112"/>
      <c r="D104" s="112"/>
      <c r="E104" s="112"/>
      <c r="F104" s="112"/>
      <c r="G104" s="113"/>
      <c r="H104" s="112"/>
      <c r="I104" s="112"/>
      <c r="J104" s="112"/>
      <c r="K104" s="112"/>
      <c r="L104" s="112"/>
      <c r="M104" s="112"/>
      <c r="N104" s="112"/>
      <c r="O104" s="113"/>
      <c r="P104" s="112"/>
      <c r="Q104" s="112"/>
      <c r="R104" s="112"/>
      <c r="S104" s="112"/>
      <c r="T104" s="112"/>
      <c r="U104" s="112"/>
      <c r="V104" s="112"/>
      <c r="W104" s="113"/>
      <c r="X104" s="112"/>
      <c r="Y104" s="112"/>
      <c r="Z104" s="112"/>
      <c r="AA104" s="112"/>
      <c r="AB104" s="112"/>
      <c r="AC104" s="112"/>
      <c r="AD104" s="112"/>
      <c r="AE104" s="113"/>
      <c r="AF104" s="112"/>
      <c r="AG104" s="112"/>
      <c r="AH104" s="112"/>
      <c r="AI104" s="112"/>
      <c r="AJ104" s="112"/>
      <c r="AK104" s="112"/>
      <c r="AL104" s="112"/>
      <c r="AM104" s="113"/>
      <c r="AN104" s="112"/>
      <c r="AO104" s="112"/>
      <c r="AP104" s="112"/>
      <c r="AQ104" s="112"/>
      <c r="AR104" s="112"/>
      <c r="AS104" s="112"/>
      <c r="AT104" s="112"/>
      <c r="AU104" s="113"/>
    </row>
    <row r="105" spans="1:47" x14ac:dyDescent="0.2">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row>
    <row r="106" spans="1:47" ht="15" thickBot="1" x14ac:dyDescent="0.25">
      <c r="A106" s="120"/>
      <c r="B106" s="112"/>
      <c r="C106" s="112"/>
      <c r="D106" s="112"/>
      <c r="E106" s="112"/>
      <c r="F106" s="112"/>
      <c r="G106" s="113"/>
      <c r="H106" s="115"/>
      <c r="I106" s="112"/>
      <c r="J106" s="112"/>
      <c r="K106" s="112"/>
      <c r="L106" s="112"/>
      <c r="M106" s="112"/>
      <c r="N106" s="112"/>
      <c r="O106" s="113"/>
      <c r="P106" s="115"/>
      <c r="Q106" s="112"/>
      <c r="R106" s="112"/>
      <c r="S106" s="112"/>
      <c r="T106" s="112"/>
      <c r="U106" s="112"/>
      <c r="V106" s="112"/>
      <c r="W106" s="113"/>
      <c r="X106" s="115"/>
      <c r="Y106" s="112"/>
      <c r="Z106" s="112"/>
      <c r="AA106" s="112"/>
      <c r="AB106" s="112"/>
      <c r="AC106" s="112"/>
      <c r="AD106" s="112"/>
      <c r="AE106" s="113"/>
      <c r="AF106" s="115"/>
      <c r="AG106" s="112"/>
      <c r="AH106" s="112"/>
      <c r="AI106" s="112"/>
      <c r="AJ106" s="112"/>
      <c r="AK106" s="112"/>
      <c r="AL106" s="112"/>
      <c r="AM106" s="113"/>
      <c r="AN106" s="115"/>
      <c r="AO106" s="112"/>
      <c r="AP106" s="112"/>
      <c r="AQ106" s="112"/>
      <c r="AR106" s="112"/>
      <c r="AS106" s="112"/>
      <c r="AT106" s="112"/>
      <c r="AU106" s="113"/>
    </row>
    <row r="107" spans="1:47" ht="62.25" customHeight="1" thickBot="1" x14ac:dyDescent="0.25">
      <c r="A107" s="119" t="s">
        <v>344</v>
      </c>
      <c r="B107" s="410" t="e">
        <f>'DAFP V14'!#REF!</f>
        <v>#REF!</v>
      </c>
      <c r="C107" s="411"/>
      <c r="D107" s="411"/>
      <c r="E107" s="412"/>
      <c r="F107" s="112"/>
      <c r="G107" s="113"/>
      <c r="H107" s="115"/>
      <c r="I107" s="119" t="s">
        <v>344</v>
      </c>
      <c r="J107" s="410" t="e">
        <f>$B$107</f>
        <v>#REF!</v>
      </c>
      <c r="K107" s="411"/>
      <c r="L107" s="411"/>
      <c r="M107" s="412"/>
      <c r="N107" s="112"/>
      <c r="O107" s="113"/>
      <c r="P107" s="115"/>
      <c r="Q107" s="119" t="s">
        <v>344</v>
      </c>
      <c r="R107" s="410" t="e">
        <f>$B$107</f>
        <v>#REF!</v>
      </c>
      <c r="S107" s="411"/>
      <c r="T107" s="411"/>
      <c r="U107" s="412"/>
      <c r="V107" s="112"/>
      <c r="W107" s="113"/>
      <c r="X107" s="115"/>
      <c r="Y107" s="119" t="s">
        <v>344</v>
      </c>
      <c r="Z107" s="410" t="e">
        <f>$B$107</f>
        <v>#REF!</v>
      </c>
      <c r="AA107" s="411"/>
      <c r="AB107" s="411"/>
      <c r="AC107" s="412"/>
      <c r="AD107" s="112"/>
      <c r="AE107" s="113"/>
      <c r="AF107" s="115"/>
      <c r="AG107" s="119" t="s">
        <v>344</v>
      </c>
      <c r="AH107" s="410" t="e">
        <f>$B$107</f>
        <v>#REF!</v>
      </c>
      <c r="AI107" s="411"/>
      <c r="AJ107" s="411"/>
      <c r="AK107" s="412"/>
      <c r="AL107" s="112"/>
      <c r="AM107" s="113"/>
      <c r="AN107" s="115"/>
      <c r="AO107" s="119" t="s">
        <v>344</v>
      </c>
      <c r="AP107" s="410" t="e">
        <f>$B$107</f>
        <v>#REF!</v>
      </c>
      <c r="AQ107" s="411"/>
      <c r="AR107" s="411"/>
      <c r="AS107" s="412"/>
      <c r="AT107" s="112"/>
      <c r="AU107" s="113"/>
    </row>
    <row r="108" spans="1:47" ht="18.75" customHeight="1" thickBot="1" x14ac:dyDescent="0.25">
      <c r="A108" s="413" t="s">
        <v>327</v>
      </c>
      <c r="B108" s="414"/>
      <c r="C108" s="414"/>
      <c r="D108" s="414"/>
      <c r="E108" s="415"/>
      <c r="F108" s="112"/>
      <c r="G108" s="113"/>
      <c r="H108" s="115"/>
      <c r="I108" s="413" t="s">
        <v>327</v>
      </c>
      <c r="J108" s="414"/>
      <c r="K108" s="414"/>
      <c r="L108" s="414"/>
      <c r="M108" s="415"/>
      <c r="N108" s="112"/>
      <c r="O108" s="113"/>
      <c r="P108" s="115"/>
      <c r="Q108" s="413" t="s">
        <v>327</v>
      </c>
      <c r="R108" s="414"/>
      <c r="S108" s="414"/>
      <c r="T108" s="414"/>
      <c r="U108" s="415"/>
      <c r="V108" s="112"/>
      <c r="W108" s="113"/>
      <c r="X108" s="115"/>
      <c r="Y108" s="413" t="s">
        <v>327</v>
      </c>
      <c r="Z108" s="414"/>
      <c r="AA108" s="414"/>
      <c r="AB108" s="414"/>
      <c r="AC108" s="415"/>
      <c r="AD108" s="112"/>
      <c r="AE108" s="113"/>
      <c r="AF108" s="115"/>
      <c r="AG108" s="413" t="s">
        <v>327</v>
      </c>
      <c r="AH108" s="414"/>
      <c r="AI108" s="414"/>
      <c r="AJ108" s="414"/>
      <c r="AK108" s="415"/>
      <c r="AL108" s="112"/>
      <c r="AM108" s="113"/>
      <c r="AN108" s="115"/>
      <c r="AO108" s="413" t="s">
        <v>327</v>
      </c>
      <c r="AP108" s="414"/>
      <c r="AQ108" s="414"/>
      <c r="AR108" s="414"/>
      <c r="AS108" s="415"/>
      <c r="AT108" s="112"/>
      <c r="AU108" s="113"/>
    </row>
    <row r="109" spans="1:47" ht="36.75" thickBot="1" x14ac:dyDescent="0.25">
      <c r="A109" s="110" t="s">
        <v>328</v>
      </c>
      <c r="B109" s="111" t="s">
        <v>329</v>
      </c>
      <c r="C109" s="111" t="s">
        <v>330</v>
      </c>
      <c r="D109" s="111" t="s">
        <v>331</v>
      </c>
      <c r="E109" s="111" t="s">
        <v>332</v>
      </c>
      <c r="F109" s="112"/>
      <c r="G109" s="113"/>
      <c r="H109" s="115"/>
      <c r="I109" s="110" t="s">
        <v>328</v>
      </c>
      <c r="J109" s="111" t="s">
        <v>329</v>
      </c>
      <c r="K109" s="111" t="s">
        <v>330</v>
      </c>
      <c r="L109" s="111" t="s">
        <v>331</v>
      </c>
      <c r="M109" s="111" t="s">
        <v>332</v>
      </c>
      <c r="N109" s="112"/>
      <c r="O109" s="113"/>
      <c r="P109" s="115"/>
      <c r="Q109" s="110" t="s">
        <v>328</v>
      </c>
      <c r="R109" s="111" t="s">
        <v>329</v>
      </c>
      <c r="S109" s="111" t="s">
        <v>330</v>
      </c>
      <c r="T109" s="111" t="s">
        <v>331</v>
      </c>
      <c r="U109" s="111" t="s">
        <v>332</v>
      </c>
      <c r="V109" s="112"/>
      <c r="W109" s="113"/>
      <c r="X109" s="115"/>
      <c r="Y109" s="110" t="s">
        <v>328</v>
      </c>
      <c r="Z109" s="111" t="s">
        <v>329</v>
      </c>
      <c r="AA109" s="111" t="s">
        <v>330</v>
      </c>
      <c r="AB109" s="111" t="s">
        <v>331</v>
      </c>
      <c r="AC109" s="111" t="s">
        <v>332</v>
      </c>
      <c r="AD109" s="112"/>
      <c r="AE109" s="113"/>
      <c r="AF109" s="115"/>
      <c r="AG109" s="110" t="s">
        <v>328</v>
      </c>
      <c r="AH109" s="111" t="s">
        <v>329</v>
      </c>
      <c r="AI109" s="111" t="s">
        <v>330</v>
      </c>
      <c r="AJ109" s="111" t="s">
        <v>331</v>
      </c>
      <c r="AK109" s="111" t="s">
        <v>332</v>
      </c>
      <c r="AL109" s="112"/>
      <c r="AM109" s="113"/>
      <c r="AN109" s="115"/>
      <c r="AO109" s="110" t="s">
        <v>328</v>
      </c>
      <c r="AP109" s="111" t="s">
        <v>329</v>
      </c>
      <c r="AQ109" s="111" t="s">
        <v>330</v>
      </c>
      <c r="AR109" s="111" t="s">
        <v>331</v>
      </c>
      <c r="AS109" s="111" t="s">
        <v>332</v>
      </c>
      <c r="AT109" s="112"/>
      <c r="AU109" s="113"/>
    </row>
    <row r="110" spans="1:47" s="117" customFormat="1" ht="35.25" customHeight="1" x14ac:dyDescent="0.2">
      <c r="A110" s="416" t="s">
        <v>307</v>
      </c>
      <c r="B110" s="418" t="s">
        <v>339</v>
      </c>
      <c r="C110" s="420" t="s">
        <v>352</v>
      </c>
      <c r="D110" s="422">
        <v>5</v>
      </c>
      <c r="E110" s="422"/>
      <c r="F110" s="115"/>
      <c r="G110" s="116"/>
      <c r="H110" s="112"/>
      <c r="I110" s="416" t="s">
        <v>307</v>
      </c>
      <c r="J110" s="418" t="s">
        <v>339</v>
      </c>
      <c r="K110" s="420" t="s">
        <v>352</v>
      </c>
      <c r="L110" s="422">
        <v>5</v>
      </c>
      <c r="M110" s="422"/>
      <c r="N110" s="115"/>
      <c r="O110" s="116"/>
      <c r="P110" s="112"/>
      <c r="Q110" s="416" t="s">
        <v>307</v>
      </c>
      <c r="R110" s="418" t="s">
        <v>339</v>
      </c>
      <c r="S110" s="420" t="s">
        <v>352</v>
      </c>
      <c r="T110" s="422">
        <v>5</v>
      </c>
      <c r="U110" s="422"/>
      <c r="V110" s="115"/>
      <c r="W110" s="116"/>
      <c r="X110" s="112"/>
      <c r="Y110" s="416" t="s">
        <v>307</v>
      </c>
      <c r="Z110" s="418" t="s">
        <v>339</v>
      </c>
      <c r="AA110" s="420" t="s">
        <v>352</v>
      </c>
      <c r="AB110" s="422">
        <v>5</v>
      </c>
      <c r="AC110" s="422"/>
      <c r="AD110" s="115"/>
      <c r="AE110" s="116"/>
      <c r="AF110" s="112"/>
      <c r="AG110" s="416" t="s">
        <v>307</v>
      </c>
      <c r="AH110" s="418" t="s">
        <v>339</v>
      </c>
      <c r="AI110" s="420" t="s">
        <v>352</v>
      </c>
      <c r="AJ110" s="422">
        <v>5</v>
      </c>
      <c r="AK110" s="422"/>
      <c r="AL110" s="115"/>
      <c r="AM110" s="116"/>
      <c r="AN110" s="112"/>
      <c r="AO110" s="416" t="s">
        <v>307</v>
      </c>
      <c r="AP110" s="418" t="s">
        <v>339</v>
      </c>
      <c r="AQ110" s="420" t="s">
        <v>352</v>
      </c>
      <c r="AR110" s="422">
        <v>5</v>
      </c>
      <c r="AS110" s="422"/>
      <c r="AT110" s="115"/>
      <c r="AU110" s="116"/>
    </row>
    <row r="111" spans="1:47" s="117" customFormat="1" ht="35.25" customHeight="1" x14ac:dyDescent="0.2">
      <c r="A111" s="417"/>
      <c r="B111" s="419"/>
      <c r="C111" s="421"/>
      <c r="D111" s="423"/>
      <c r="E111" s="423"/>
      <c r="F111" s="115"/>
      <c r="G111" s="116"/>
      <c r="H111" s="112"/>
      <c r="I111" s="417"/>
      <c r="J111" s="419"/>
      <c r="K111" s="421"/>
      <c r="L111" s="423"/>
      <c r="M111" s="423"/>
      <c r="N111" s="115"/>
      <c r="O111" s="116"/>
      <c r="P111" s="112"/>
      <c r="Q111" s="417"/>
      <c r="R111" s="419"/>
      <c r="S111" s="421"/>
      <c r="T111" s="423"/>
      <c r="U111" s="423"/>
      <c r="V111" s="115"/>
      <c r="W111" s="116"/>
      <c r="X111" s="112"/>
      <c r="Y111" s="417"/>
      <c r="Z111" s="419"/>
      <c r="AA111" s="421"/>
      <c r="AB111" s="423"/>
      <c r="AC111" s="423"/>
      <c r="AD111" s="115"/>
      <c r="AE111" s="116"/>
      <c r="AF111" s="112"/>
      <c r="AG111" s="417"/>
      <c r="AH111" s="419"/>
      <c r="AI111" s="421"/>
      <c r="AJ111" s="423"/>
      <c r="AK111" s="423"/>
      <c r="AL111" s="115"/>
      <c r="AM111" s="116"/>
      <c r="AN111" s="112"/>
      <c r="AO111" s="417"/>
      <c r="AP111" s="419"/>
      <c r="AQ111" s="421"/>
      <c r="AR111" s="423"/>
      <c r="AS111" s="423"/>
      <c r="AT111" s="115"/>
      <c r="AU111" s="116"/>
    </row>
    <row r="112" spans="1:47" s="117" customFormat="1" ht="35.25" customHeight="1" x14ac:dyDescent="0.2">
      <c r="A112" s="416" t="s">
        <v>26</v>
      </c>
      <c r="B112" s="430" t="s">
        <v>337</v>
      </c>
      <c r="C112" s="424" t="s">
        <v>348</v>
      </c>
      <c r="D112" s="431">
        <v>4</v>
      </c>
      <c r="E112" s="431"/>
      <c r="F112" s="115"/>
      <c r="G112" s="116"/>
      <c r="H112" s="115"/>
      <c r="I112" s="416" t="s">
        <v>26</v>
      </c>
      <c r="J112" s="430" t="s">
        <v>337</v>
      </c>
      <c r="K112" s="424" t="s">
        <v>348</v>
      </c>
      <c r="L112" s="431">
        <v>4</v>
      </c>
      <c r="M112" s="431"/>
      <c r="N112" s="115"/>
      <c r="O112" s="116"/>
      <c r="P112" s="115"/>
      <c r="Q112" s="416" t="s">
        <v>26</v>
      </c>
      <c r="R112" s="430" t="s">
        <v>337</v>
      </c>
      <c r="S112" s="424" t="s">
        <v>348</v>
      </c>
      <c r="T112" s="431">
        <v>4</v>
      </c>
      <c r="U112" s="431"/>
      <c r="V112" s="115"/>
      <c r="W112" s="116"/>
      <c r="X112" s="115"/>
      <c r="Y112" s="416" t="s">
        <v>26</v>
      </c>
      <c r="Z112" s="430" t="s">
        <v>337</v>
      </c>
      <c r="AA112" s="424" t="s">
        <v>348</v>
      </c>
      <c r="AB112" s="431">
        <v>4</v>
      </c>
      <c r="AC112" s="431"/>
      <c r="AD112" s="115"/>
      <c r="AE112" s="116"/>
      <c r="AF112" s="115"/>
      <c r="AG112" s="416" t="s">
        <v>26</v>
      </c>
      <c r="AH112" s="430" t="s">
        <v>337</v>
      </c>
      <c r="AI112" s="424" t="s">
        <v>348</v>
      </c>
      <c r="AJ112" s="431">
        <v>4</v>
      </c>
      <c r="AK112" s="431"/>
      <c r="AL112" s="115"/>
      <c r="AM112" s="116"/>
      <c r="AN112" s="115"/>
      <c r="AO112" s="416" t="s">
        <v>26</v>
      </c>
      <c r="AP112" s="430" t="s">
        <v>337</v>
      </c>
      <c r="AQ112" s="424" t="s">
        <v>348</v>
      </c>
      <c r="AR112" s="431">
        <v>4</v>
      </c>
      <c r="AS112" s="431"/>
      <c r="AT112" s="115"/>
      <c r="AU112" s="116"/>
    </row>
    <row r="113" spans="1:47" s="117" customFormat="1" ht="35.25" customHeight="1" x14ac:dyDescent="0.2">
      <c r="A113" s="417"/>
      <c r="B113" s="419"/>
      <c r="C113" s="421"/>
      <c r="D113" s="423"/>
      <c r="E113" s="423"/>
      <c r="F113" s="115"/>
      <c r="G113" s="116"/>
      <c r="H113" s="115"/>
      <c r="I113" s="417"/>
      <c r="J113" s="419"/>
      <c r="K113" s="421"/>
      <c r="L113" s="423"/>
      <c r="M113" s="423"/>
      <c r="N113" s="115"/>
      <c r="O113" s="116"/>
      <c r="P113" s="115"/>
      <c r="Q113" s="417"/>
      <c r="R113" s="419"/>
      <c r="S113" s="421"/>
      <c r="T113" s="423"/>
      <c r="U113" s="423"/>
      <c r="V113" s="115"/>
      <c r="W113" s="116"/>
      <c r="X113" s="115"/>
      <c r="Y113" s="417"/>
      <c r="Z113" s="419"/>
      <c r="AA113" s="421"/>
      <c r="AB113" s="423"/>
      <c r="AC113" s="423"/>
      <c r="AD113" s="115"/>
      <c r="AE113" s="116"/>
      <c r="AF113" s="115"/>
      <c r="AG113" s="417"/>
      <c r="AH113" s="419"/>
      <c r="AI113" s="421"/>
      <c r="AJ113" s="423"/>
      <c r="AK113" s="423"/>
      <c r="AL113" s="115"/>
      <c r="AM113" s="116"/>
      <c r="AN113" s="115"/>
      <c r="AO113" s="417"/>
      <c r="AP113" s="419"/>
      <c r="AQ113" s="421"/>
      <c r="AR113" s="423"/>
      <c r="AS113" s="423"/>
      <c r="AT113" s="115"/>
      <c r="AU113" s="116"/>
    </row>
    <row r="114" spans="1:47" s="117" customFormat="1" ht="35.25" customHeight="1" x14ac:dyDescent="0.2">
      <c r="A114" s="416" t="s">
        <v>27</v>
      </c>
      <c r="B114" s="430" t="s">
        <v>340</v>
      </c>
      <c r="C114" s="424" t="s">
        <v>350</v>
      </c>
      <c r="D114" s="431">
        <v>3</v>
      </c>
      <c r="E114" s="431"/>
      <c r="F114" s="115"/>
      <c r="G114" s="116"/>
      <c r="H114" s="115"/>
      <c r="I114" s="416" t="s">
        <v>27</v>
      </c>
      <c r="J114" s="430" t="s">
        <v>340</v>
      </c>
      <c r="K114" s="424" t="s">
        <v>350</v>
      </c>
      <c r="L114" s="431">
        <v>3</v>
      </c>
      <c r="M114" s="431"/>
      <c r="N114" s="115"/>
      <c r="O114" s="116"/>
      <c r="P114" s="115"/>
      <c r="Q114" s="416" t="s">
        <v>27</v>
      </c>
      <c r="R114" s="430" t="s">
        <v>340</v>
      </c>
      <c r="S114" s="424" t="s">
        <v>350</v>
      </c>
      <c r="T114" s="431">
        <v>3</v>
      </c>
      <c r="U114" s="431"/>
      <c r="V114" s="115"/>
      <c r="W114" s="116"/>
      <c r="X114" s="115"/>
      <c r="Y114" s="416" t="s">
        <v>27</v>
      </c>
      <c r="Z114" s="430" t="s">
        <v>340</v>
      </c>
      <c r="AA114" s="424" t="s">
        <v>350</v>
      </c>
      <c r="AB114" s="431">
        <v>3</v>
      </c>
      <c r="AC114" s="431"/>
      <c r="AD114" s="115"/>
      <c r="AE114" s="116"/>
      <c r="AF114" s="115"/>
      <c r="AG114" s="416" t="s">
        <v>27</v>
      </c>
      <c r="AH114" s="430" t="s">
        <v>340</v>
      </c>
      <c r="AI114" s="424" t="s">
        <v>350</v>
      </c>
      <c r="AJ114" s="431">
        <v>3</v>
      </c>
      <c r="AK114" s="431"/>
      <c r="AL114" s="115"/>
      <c r="AM114" s="116"/>
      <c r="AN114" s="115"/>
      <c r="AO114" s="416" t="s">
        <v>27</v>
      </c>
      <c r="AP114" s="430" t="s">
        <v>340</v>
      </c>
      <c r="AQ114" s="424" t="s">
        <v>350</v>
      </c>
      <c r="AR114" s="431">
        <v>3</v>
      </c>
      <c r="AS114" s="431"/>
      <c r="AT114" s="115"/>
      <c r="AU114" s="116"/>
    </row>
    <row r="115" spans="1:47" s="117" customFormat="1" ht="35.25" customHeight="1" x14ac:dyDescent="0.2">
      <c r="A115" s="417"/>
      <c r="B115" s="419"/>
      <c r="C115" s="421"/>
      <c r="D115" s="423"/>
      <c r="E115" s="423"/>
      <c r="F115" s="115"/>
      <c r="G115" s="116"/>
      <c r="H115" s="115"/>
      <c r="I115" s="417"/>
      <c r="J115" s="419"/>
      <c r="K115" s="421"/>
      <c r="L115" s="423"/>
      <c r="M115" s="423"/>
      <c r="N115" s="115"/>
      <c r="O115" s="116"/>
      <c r="P115" s="115"/>
      <c r="Q115" s="417"/>
      <c r="R115" s="419"/>
      <c r="S115" s="421"/>
      <c r="T115" s="423"/>
      <c r="U115" s="423"/>
      <c r="V115" s="115"/>
      <c r="W115" s="116"/>
      <c r="X115" s="115"/>
      <c r="Y115" s="417"/>
      <c r="Z115" s="419"/>
      <c r="AA115" s="421"/>
      <c r="AB115" s="423"/>
      <c r="AC115" s="423"/>
      <c r="AD115" s="115"/>
      <c r="AE115" s="116"/>
      <c r="AF115" s="115"/>
      <c r="AG115" s="417"/>
      <c r="AH115" s="419"/>
      <c r="AI115" s="421"/>
      <c r="AJ115" s="423"/>
      <c r="AK115" s="423"/>
      <c r="AL115" s="115"/>
      <c r="AM115" s="116"/>
      <c r="AN115" s="115"/>
      <c r="AO115" s="417"/>
      <c r="AP115" s="419"/>
      <c r="AQ115" s="421"/>
      <c r="AR115" s="423"/>
      <c r="AS115" s="423"/>
      <c r="AT115" s="115"/>
      <c r="AU115" s="116"/>
    </row>
    <row r="116" spans="1:47" s="117" customFormat="1" ht="35.25" customHeight="1" x14ac:dyDescent="0.2">
      <c r="A116" s="416" t="s">
        <v>24</v>
      </c>
      <c r="B116" s="430" t="s">
        <v>340</v>
      </c>
      <c r="C116" s="424" t="s">
        <v>351</v>
      </c>
      <c r="D116" s="431">
        <v>2</v>
      </c>
      <c r="E116" s="431"/>
      <c r="F116" s="115"/>
      <c r="G116" s="116"/>
      <c r="H116" s="112"/>
      <c r="I116" s="416" t="s">
        <v>24</v>
      </c>
      <c r="J116" s="430" t="s">
        <v>340</v>
      </c>
      <c r="K116" s="424" t="s">
        <v>351</v>
      </c>
      <c r="L116" s="431">
        <v>2</v>
      </c>
      <c r="M116" s="431"/>
      <c r="N116" s="115"/>
      <c r="O116" s="116"/>
      <c r="P116" s="112"/>
      <c r="Q116" s="416" t="s">
        <v>24</v>
      </c>
      <c r="R116" s="430" t="s">
        <v>340</v>
      </c>
      <c r="S116" s="424" t="s">
        <v>351</v>
      </c>
      <c r="T116" s="431">
        <v>2</v>
      </c>
      <c r="U116" s="431"/>
      <c r="V116" s="115"/>
      <c r="W116" s="116"/>
      <c r="X116" s="112"/>
      <c r="Y116" s="416" t="s">
        <v>24</v>
      </c>
      <c r="Z116" s="430" t="s">
        <v>340</v>
      </c>
      <c r="AA116" s="424" t="s">
        <v>351</v>
      </c>
      <c r="AB116" s="431">
        <v>2</v>
      </c>
      <c r="AC116" s="431"/>
      <c r="AD116" s="115"/>
      <c r="AE116" s="116"/>
      <c r="AF116" s="112"/>
      <c r="AG116" s="416" t="s">
        <v>24</v>
      </c>
      <c r="AH116" s="430" t="s">
        <v>340</v>
      </c>
      <c r="AI116" s="424" t="s">
        <v>351</v>
      </c>
      <c r="AJ116" s="431">
        <v>2</v>
      </c>
      <c r="AK116" s="431"/>
      <c r="AL116" s="115"/>
      <c r="AM116" s="116"/>
      <c r="AN116" s="112"/>
      <c r="AO116" s="416" t="s">
        <v>24</v>
      </c>
      <c r="AP116" s="430" t="s">
        <v>340</v>
      </c>
      <c r="AQ116" s="424" t="s">
        <v>351</v>
      </c>
      <c r="AR116" s="431">
        <v>2</v>
      </c>
      <c r="AS116" s="431"/>
      <c r="AT116" s="115"/>
      <c r="AU116" s="116"/>
    </row>
    <row r="117" spans="1:47" s="117" customFormat="1" ht="35.25" customHeight="1" x14ac:dyDescent="0.2">
      <c r="A117" s="417"/>
      <c r="B117" s="419"/>
      <c r="C117" s="421"/>
      <c r="D117" s="423"/>
      <c r="E117" s="423"/>
      <c r="F117" s="115"/>
      <c r="G117" s="116"/>
      <c r="H117" s="112"/>
      <c r="I117" s="417"/>
      <c r="J117" s="419"/>
      <c r="K117" s="421"/>
      <c r="L117" s="423"/>
      <c r="M117" s="423"/>
      <c r="N117" s="115"/>
      <c r="O117" s="116"/>
      <c r="P117" s="112"/>
      <c r="Q117" s="417"/>
      <c r="R117" s="419"/>
      <c r="S117" s="421"/>
      <c r="T117" s="423"/>
      <c r="U117" s="423"/>
      <c r="V117" s="115"/>
      <c r="W117" s="116"/>
      <c r="X117" s="112"/>
      <c r="Y117" s="417"/>
      <c r="Z117" s="419"/>
      <c r="AA117" s="421"/>
      <c r="AB117" s="423"/>
      <c r="AC117" s="423"/>
      <c r="AD117" s="115"/>
      <c r="AE117" s="116"/>
      <c r="AF117" s="112"/>
      <c r="AG117" s="417"/>
      <c r="AH117" s="419"/>
      <c r="AI117" s="421"/>
      <c r="AJ117" s="423"/>
      <c r="AK117" s="423"/>
      <c r="AL117" s="115"/>
      <c r="AM117" s="116"/>
      <c r="AN117" s="112"/>
      <c r="AO117" s="417"/>
      <c r="AP117" s="419"/>
      <c r="AQ117" s="421"/>
      <c r="AR117" s="423"/>
      <c r="AS117" s="423"/>
      <c r="AT117" s="115"/>
      <c r="AU117" s="116"/>
    </row>
    <row r="118" spans="1:47" s="117" customFormat="1" ht="35.25" customHeight="1" x14ac:dyDescent="0.2">
      <c r="A118" s="416" t="s">
        <v>37</v>
      </c>
      <c r="B118" s="430" t="s">
        <v>338</v>
      </c>
      <c r="C118" s="424" t="s">
        <v>349</v>
      </c>
      <c r="D118" s="431">
        <v>1</v>
      </c>
      <c r="E118" s="431"/>
      <c r="F118" s="115"/>
      <c r="G118" s="116"/>
      <c r="H118" s="115"/>
      <c r="I118" s="416" t="s">
        <v>37</v>
      </c>
      <c r="J118" s="430" t="s">
        <v>338</v>
      </c>
      <c r="K118" s="424" t="s">
        <v>349</v>
      </c>
      <c r="L118" s="431">
        <v>1</v>
      </c>
      <c r="M118" s="431"/>
      <c r="N118" s="115"/>
      <c r="O118" s="116"/>
      <c r="P118" s="115"/>
      <c r="Q118" s="416" t="s">
        <v>37</v>
      </c>
      <c r="R118" s="430" t="s">
        <v>338</v>
      </c>
      <c r="S118" s="424" t="s">
        <v>349</v>
      </c>
      <c r="T118" s="431">
        <v>1</v>
      </c>
      <c r="U118" s="431"/>
      <c r="V118" s="115"/>
      <c r="W118" s="116"/>
      <c r="X118" s="115"/>
      <c r="Y118" s="416" t="s">
        <v>37</v>
      </c>
      <c r="Z118" s="430" t="s">
        <v>338</v>
      </c>
      <c r="AA118" s="424" t="s">
        <v>349</v>
      </c>
      <c r="AB118" s="431">
        <v>1</v>
      </c>
      <c r="AC118" s="431"/>
      <c r="AD118" s="115"/>
      <c r="AE118" s="116"/>
      <c r="AF118" s="115"/>
      <c r="AG118" s="416" t="s">
        <v>37</v>
      </c>
      <c r="AH118" s="430" t="s">
        <v>338</v>
      </c>
      <c r="AI118" s="424" t="s">
        <v>349</v>
      </c>
      <c r="AJ118" s="431">
        <v>1</v>
      </c>
      <c r="AK118" s="431"/>
      <c r="AL118" s="115"/>
      <c r="AM118" s="116"/>
      <c r="AN118" s="115"/>
      <c r="AO118" s="416" t="s">
        <v>37</v>
      </c>
      <c r="AP118" s="430" t="s">
        <v>338</v>
      </c>
      <c r="AQ118" s="424" t="s">
        <v>349</v>
      </c>
      <c r="AR118" s="431">
        <v>1</v>
      </c>
      <c r="AS118" s="431"/>
      <c r="AT118" s="115"/>
      <c r="AU118" s="116"/>
    </row>
    <row r="119" spans="1:47" s="117" customFormat="1" ht="35.25" customHeight="1" thickBot="1" x14ac:dyDescent="0.25">
      <c r="A119" s="436"/>
      <c r="B119" s="433"/>
      <c r="C119" s="434"/>
      <c r="D119" s="435"/>
      <c r="E119" s="435"/>
      <c r="F119" s="115"/>
      <c r="G119" s="116"/>
      <c r="H119" s="115"/>
      <c r="I119" s="436"/>
      <c r="J119" s="433"/>
      <c r="K119" s="434"/>
      <c r="L119" s="435"/>
      <c r="M119" s="435"/>
      <c r="N119" s="115"/>
      <c r="O119" s="116"/>
      <c r="P119" s="115"/>
      <c r="Q119" s="436"/>
      <c r="R119" s="433"/>
      <c r="S119" s="434"/>
      <c r="T119" s="435"/>
      <c r="U119" s="435"/>
      <c r="V119" s="115"/>
      <c r="W119" s="116"/>
      <c r="X119" s="115"/>
      <c r="Y119" s="436"/>
      <c r="Z119" s="433"/>
      <c r="AA119" s="434"/>
      <c r="AB119" s="435"/>
      <c r="AC119" s="435"/>
      <c r="AD119" s="115"/>
      <c r="AE119" s="116"/>
      <c r="AF119" s="115"/>
      <c r="AG119" s="436"/>
      <c r="AH119" s="433"/>
      <c r="AI119" s="434"/>
      <c r="AJ119" s="435"/>
      <c r="AK119" s="435"/>
      <c r="AL119" s="115"/>
      <c r="AM119" s="116"/>
      <c r="AN119" s="115"/>
      <c r="AO119" s="436"/>
      <c r="AP119" s="433"/>
      <c r="AQ119" s="434"/>
      <c r="AR119" s="435"/>
      <c r="AS119" s="435"/>
      <c r="AT119" s="115"/>
      <c r="AU119" s="116"/>
    </row>
    <row r="120" spans="1:47" x14ac:dyDescent="0.2">
      <c r="A120" s="112"/>
      <c r="B120" s="112"/>
      <c r="C120" s="112"/>
      <c r="D120" s="112"/>
      <c r="E120" s="112"/>
      <c r="F120" s="112"/>
      <c r="G120" s="113"/>
      <c r="H120" s="115"/>
      <c r="I120" s="112"/>
      <c r="J120" s="112"/>
      <c r="K120" s="112"/>
      <c r="L120" s="112"/>
      <c r="M120" s="112"/>
      <c r="N120" s="112"/>
      <c r="O120" s="113"/>
      <c r="P120" s="115"/>
      <c r="Q120" s="112"/>
      <c r="R120" s="112"/>
      <c r="S120" s="112"/>
      <c r="T120" s="112"/>
      <c r="U120" s="112"/>
      <c r="V120" s="112"/>
      <c r="W120" s="113"/>
      <c r="X120" s="115"/>
      <c r="Y120" s="112"/>
      <c r="Z120" s="112"/>
      <c r="AA120" s="112"/>
      <c r="AB120" s="112"/>
      <c r="AC120" s="112"/>
      <c r="AD120" s="112"/>
      <c r="AE120" s="113"/>
      <c r="AF120" s="115"/>
      <c r="AG120" s="112"/>
      <c r="AH120" s="112"/>
      <c r="AI120" s="112"/>
      <c r="AJ120" s="112"/>
      <c r="AK120" s="112"/>
      <c r="AL120" s="112"/>
      <c r="AM120" s="113"/>
      <c r="AN120" s="115"/>
      <c r="AO120" s="112"/>
      <c r="AP120" s="112"/>
      <c r="AQ120" s="112"/>
      <c r="AR120" s="112"/>
      <c r="AS120" s="112"/>
      <c r="AT120" s="112"/>
      <c r="AU120" s="113"/>
    </row>
    <row r="121" spans="1:47" ht="15" thickBot="1" x14ac:dyDescent="0.25">
      <c r="A121" s="112"/>
      <c r="B121" s="112"/>
      <c r="C121" s="112"/>
      <c r="D121" s="112"/>
      <c r="E121" s="112"/>
      <c r="F121" s="112"/>
      <c r="G121" s="113"/>
      <c r="H121" s="115"/>
      <c r="I121" s="112"/>
      <c r="J121" s="112"/>
      <c r="K121" s="112"/>
      <c r="L121" s="112"/>
      <c r="M121" s="112"/>
      <c r="N121" s="112"/>
      <c r="O121" s="113"/>
      <c r="P121" s="115"/>
      <c r="Q121" s="112"/>
      <c r="R121" s="112"/>
      <c r="S121" s="112"/>
      <c r="T121" s="112"/>
      <c r="U121" s="112"/>
      <c r="V121" s="112"/>
      <c r="W121" s="113"/>
      <c r="X121" s="115"/>
      <c r="Y121" s="112"/>
      <c r="Z121" s="112"/>
      <c r="AA121" s="112"/>
      <c r="AB121" s="112"/>
      <c r="AC121" s="112"/>
      <c r="AD121" s="112"/>
      <c r="AE121" s="113"/>
      <c r="AF121" s="115"/>
      <c r="AG121" s="112"/>
      <c r="AH121" s="112"/>
      <c r="AI121" s="112"/>
      <c r="AJ121" s="112"/>
      <c r="AK121" s="112"/>
      <c r="AL121" s="112"/>
      <c r="AM121" s="113"/>
      <c r="AN121" s="115"/>
      <c r="AO121" s="112"/>
      <c r="AP121" s="112"/>
      <c r="AQ121" s="112"/>
      <c r="AR121" s="112"/>
      <c r="AS121" s="112"/>
      <c r="AT121" s="112"/>
      <c r="AU121" s="113"/>
    </row>
    <row r="122" spans="1:47" ht="15.75" customHeight="1" thickBot="1" x14ac:dyDescent="0.25">
      <c r="A122" s="437" t="s">
        <v>456</v>
      </c>
      <c r="B122" s="438"/>
      <c r="C122" s="157" t="s">
        <v>457</v>
      </c>
      <c r="D122" s="437" t="s">
        <v>458</v>
      </c>
      <c r="E122" s="438"/>
      <c r="F122" s="112"/>
      <c r="G122" s="113"/>
      <c r="H122" s="115"/>
      <c r="I122" s="437" t="s">
        <v>456</v>
      </c>
      <c r="J122" s="438"/>
      <c r="K122" s="157" t="s">
        <v>457</v>
      </c>
      <c r="L122" s="437" t="s">
        <v>458</v>
      </c>
      <c r="M122" s="438"/>
      <c r="N122" s="112"/>
      <c r="O122" s="113"/>
      <c r="P122" s="115"/>
      <c r="Q122" s="437" t="s">
        <v>456</v>
      </c>
      <c r="R122" s="438"/>
      <c r="S122" s="157" t="s">
        <v>457</v>
      </c>
      <c r="T122" s="437" t="s">
        <v>458</v>
      </c>
      <c r="U122" s="438"/>
      <c r="V122" s="112"/>
      <c r="W122" s="113"/>
      <c r="X122" s="115"/>
      <c r="Y122" s="437" t="s">
        <v>456</v>
      </c>
      <c r="Z122" s="438"/>
      <c r="AA122" s="157" t="s">
        <v>457</v>
      </c>
      <c r="AB122" s="437" t="s">
        <v>458</v>
      </c>
      <c r="AC122" s="438"/>
      <c r="AD122" s="112"/>
      <c r="AE122" s="113"/>
      <c r="AF122" s="115"/>
      <c r="AG122" s="437" t="s">
        <v>456</v>
      </c>
      <c r="AH122" s="438"/>
      <c r="AI122" s="157" t="s">
        <v>457</v>
      </c>
      <c r="AJ122" s="437" t="s">
        <v>458</v>
      </c>
      <c r="AK122" s="438"/>
      <c r="AL122" s="112"/>
      <c r="AM122" s="113"/>
      <c r="AN122" s="115"/>
      <c r="AO122" s="437" t="s">
        <v>456</v>
      </c>
      <c r="AP122" s="438"/>
      <c r="AQ122" s="157" t="s">
        <v>457</v>
      </c>
      <c r="AR122" s="437" t="s">
        <v>458</v>
      </c>
      <c r="AS122" s="438"/>
      <c r="AT122" s="112"/>
      <c r="AU122" s="113"/>
    </row>
    <row r="123" spans="1:47" ht="15" thickBot="1" x14ac:dyDescent="0.25">
      <c r="A123" s="437"/>
      <c r="B123" s="438"/>
      <c r="C123" s="157"/>
      <c r="D123" s="437"/>
      <c r="E123" s="438"/>
      <c r="F123" s="112"/>
      <c r="G123" s="113"/>
      <c r="H123" s="115"/>
      <c r="I123" s="437"/>
      <c r="J123" s="438"/>
      <c r="K123" s="157"/>
      <c r="L123" s="437"/>
      <c r="M123" s="438"/>
      <c r="N123" s="112"/>
      <c r="O123" s="113"/>
      <c r="P123" s="115"/>
      <c r="Q123" s="437"/>
      <c r="R123" s="438"/>
      <c r="S123" s="157"/>
      <c r="T123" s="437"/>
      <c r="U123" s="438"/>
      <c r="V123" s="112"/>
      <c r="W123" s="113"/>
      <c r="X123" s="115"/>
      <c r="Y123" s="437"/>
      <c r="Z123" s="438"/>
      <c r="AA123" s="157"/>
      <c r="AB123" s="437"/>
      <c r="AC123" s="438"/>
      <c r="AD123" s="112"/>
      <c r="AE123" s="113"/>
      <c r="AF123" s="115"/>
      <c r="AG123" s="437"/>
      <c r="AH123" s="438"/>
      <c r="AI123" s="157"/>
      <c r="AJ123" s="437"/>
      <c r="AK123" s="438"/>
      <c r="AL123" s="112"/>
      <c r="AM123" s="113"/>
      <c r="AN123" s="115"/>
      <c r="AO123" s="437"/>
      <c r="AP123" s="438"/>
      <c r="AQ123" s="157"/>
      <c r="AR123" s="437"/>
      <c r="AS123" s="438"/>
      <c r="AT123" s="112"/>
      <c r="AU123" s="113"/>
    </row>
    <row r="124" spans="1:47" x14ac:dyDescent="0.2">
      <c r="A124" s="112"/>
      <c r="B124" s="112"/>
      <c r="C124" s="112"/>
      <c r="D124" s="112"/>
      <c r="E124" s="112"/>
      <c r="F124" s="112"/>
      <c r="G124" s="113"/>
      <c r="H124" s="115"/>
      <c r="I124" s="112"/>
      <c r="J124" s="112"/>
      <c r="K124" s="112"/>
      <c r="L124" s="112"/>
      <c r="M124" s="112"/>
      <c r="N124" s="112"/>
      <c r="O124" s="113"/>
      <c r="P124" s="115"/>
      <c r="Q124" s="112"/>
      <c r="R124" s="112"/>
      <c r="S124" s="112"/>
      <c r="T124" s="112"/>
      <c r="U124" s="112"/>
      <c r="V124" s="112"/>
      <c r="W124" s="113"/>
      <c r="X124" s="115"/>
      <c r="Y124" s="112"/>
      <c r="Z124" s="112"/>
      <c r="AA124" s="112"/>
      <c r="AB124" s="112"/>
      <c r="AC124" s="112"/>
      <c r="AD124" s="112"/>
      <c r="AE124" s="113"/>
      <c r="AF124" s="115"/>
      <c r="AG124" s="112"/>
      <c r="AH124" s="112"/>
      <c r="AI124" s="112"/>
      <c r="AJ124" s="112"/>
      <c r="AK124" s="112"/>
      <c r="AL124" s="112"/>
      <c r="AM124" s="113"/>
      <c r="AN124" s="115"/>
      <c r="AO124" s="112"/>
      <c r="AP124" s="112"/>
      <c r="AQ124" s="112"/>
      <c r="AR124" s="112"/>
      <c r="AS124" s="112"/>
      <c r="AT124" s="112"/>
      <c r="AU124" s="113"/>
    </row>
    <row r="125" spans="1:47" x14ac:dyDescent="0.2">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row>
    <row r="126" spans="1:47" ht="15" thickBot="1" x14ac:dyDescent="0.25">
      <c r="A126" s="112"/>
      <c r="B126" s="112"/>
      <c r="C126" s="112"/>
      <c r="D126" s="112"/>
      <c r="E126" s="112"/>
      <c r="F126" s="112"/>
      <c r="G126" s="113"/>
      <c r="H126" s="115"/>
      <c r="I126" s="112"/>
      <c r="J126" s="112"/>
      <c r="K126" s="112"/>
      <c r="L126" s="112"/>
      <c r="M126" s="112"/>
      <c r="N126" s="112"/>
      <c r="O126" s="113"/>
      <c r="P126" s="115"/>
      <c r="Q126" s="112"/>
      <c r="R126" s="112"/>
      <c r="S126" s="112"/>
      <c r="T126" s="112"/>
      <c r="U126" s="112"/>
      <c r="V126" s="112"/>
      <c r="W126" s="113"/>
      <c r="X126" s="115"/>
      <c r="Y126" s="112"/>
      <c r="Z126" s="112"/>
      <c r="AA126" s="112"/>
      <c r="AB126" s="112"/>
      <c r="AC126" s="112"/>
      <c r="AD126" s="112"/>
      <c r="AE126" s="113"/>
      <c r="AF126" s="115"/>
      <c r="AG126" s="112"/>
      <c r="AH126" s="112"/>
      <c r="AI126" s="112"/>
      <c r="AJ126" s="112"/>
      <c r="AK126" s="112"/>
      <c r="AL126" s="112"/>
      <c r="AM126" s="113"/>
      <c r="AN126" s="115"/>
      <c r="AO126" s="112"/>
      <c r="AP126" s="112"/>
      <c r="AQ126" s="112"/>
      <c r="AR126" s="112"/>
      <c r="AS126" s="112"/>
      <c r="AT126" s="112"/>
      <c r="AU126" s="113"/>
    </row>
    <row r="127" spans="1:47" ht="62.25" customHeight="1" thickBot="1" x14ac:dyDescent="0.25">
      <c r="A127" s="114" t="s">
        <v>345</v>
      </c>
      <c r="B127" s="425" t="e">
        <f>'DAFP V14'!#REF!</f>
        <v>#REF!</v>
      </c>
      <c r="C127" s="426"/>
      <c r="D127" s="426"/>
      <c r="E127" s="427"/>
      <c r="F127" s="112"/>
      <c r="G127" s="113"/>
      <c r="H127" s="115"/>
      <c r="I127" s="114" t="s">
        <v>345</v>
      </c>
      <c r="J127" s="425" t="e">
        <f>$B$127</f>
        <v>#REF!</v>
      </c>
      <c r="K127" s="426"/>
      <c r="L127" s="426"/>
      <c r="M127" s="427"/>
      <c r="N127" s="112"/>
      <c r="O127" s="113"/>
      <c r="P127" s="115"/>
      <c r="Q127" s="114" t="s">
        <v>345</v>
      </c>
      <c r="R127" s="425" t="e">
        <f>$B$127</f>
        <v>#REF!</v>
      </c>
      <c r="S127" s="426"/>
      <c r="T127" s="426"/>
      <c r="U127" s="427"/>
      <c r="V127" s="112"/>
      <c r="W127" s="113"/>
      <c r="X127" s="115"/>
      <c r="Y127" s="114" t="s">
        <v>345</v>
      </c>
      <c r="Z127" s="425" t="e">
        <f>$B$127</f>
        <v>#REF!</v>
      </c>
      <c r="AA127" s="426"/>
      <c r="AB127" s="426"/>
      <c r="AC127" s="427"/>
      <c r="AD127" s="112"/>
      <c r="AE127" s="113"/>
      <c r="AF127" s="115"/>
      <c r="AG127" s="114" t="s">
        <v>345</v>
      </c>
      <c r="AH127" s="425" t="e">
        <f>$B$127</f>
        <v>#REF!</v>
      </c>
      <c r="AI127" s="426"/>
      <c r="AJ127" s="426"/>
      <c r="AK127" s="427"/>
      <c r="AL127" s="112"/>
      <c r="AM127" s="113"/>
      <c r="AN127" s="115"/>
      <c r="AO127" s="114" t="s">
        <v>345</v>
      </c>
      <c r="AP127" s="425" t="e">
        <f>$B$127</f>
        <v>#REF!</v>
      </c>
      <c r="AQ127" s="426"/>
      <c r="AR127" s="426"/>
      <c r="AS127" s="427"/>
      <c r="AT127" s="112"/>
      <c r="AU127" s="113"/>
    </row>
    <row r="128" spans="1:47" ht="18.75" customHeight="1" thickBot="1" x14ac:dyDescent="0.25">
      <c r="A128" s="439" t="s">
        <v>327</v>
      </c>
      <c r="B128" s="440"/>
      <c r="C128" s="440"/>
      <c r="D128" s="440"/>
      <c r="E128" s="441"/>
      <c r="F128" s="112"/>
      <c r="G128" s="113"/>
      <c r="H128" s="112"/>
      <c r="I128" s="439" t="s">
        <v>327</v>
      </c>
      <c r="J128" s="440"/>
      <c r="K128" s="440"/>
      <c r="L128" s="440"/>
      <c r="M128" s="441"/>
      <c r="N128" s="112"/>
      <c r="O128" s="113"/>
      <c r="P128" s="112"/>
      <c r="Q128" s="439" t="s">
        <v>327</v>
      </c>
      <c r="R128" s="440"/>
      <c r="S128" s="440"/>
      <c r="T128" s="440"/>
      <c r="U128" s="441"/>
      <c r="V128" s="112"/>
      <c r="W128" s="113"/>
      <c r="X128" s="112"/>
      <c r="Y128" s="439" t="s">
        <v>327</v>
      </c>
      <c r="Z128" s="440"/>
      <c r="AA128" s="440"/>
      <c r="AB128" s="440"/>
      <c r="AC128" s="441"/>
      <c r="AD128" s="112"/>
      <c r="AE128" s="113"/>
      <c r="AF128" s="112"/>
      <c r="AG128" s="439" t="s">
        <v>327</v>
      </c>
      <c r="AH128" s="440"/>
      <c r="AI128" s="440"/>
      <c r="AJ128" s="440"/>
      <c r="AK128" s="441"/>
      <c r="AL128" s="112"/>
      <c r="AM128" s="113"/>
      <c r="AN128" s="112"/>
      <c r="AO128" s="439" t="s">
        <v>327</v>
      </c>
      <c r="AP128" s="440"/>
      <c r="AQ128" s="440"/>
      <c r="AR128" s="440"/>
      <c r="AS128" s="441"/>
      <c r="AT128" s="112"/>
      <c r="AU128" s="113"/>
    </row>
    <row r="129" spans="1:47" ht="36.75" thickBot="1" x14ac:dyDescent="0.25">
      <c r="A129" s="107" t="s">
        <v>328</v>
      </c>
      <c r="B129" s="108" t="s">
        <v>329</v>
      </c>
      <c r="C129" s="108" t="s">
        <v>330</v>
      </c>
      <c r="D129" s="108" t="s">
        <v>331</v>
      </c>
      <c r="E129" s="108" t="s">
        <v>332</v>
      </c>
      <c r="F129" s="112"/>
      <c r="G129" s="113"/>
      <c r="H129" s="112"/>
      <c r="I129" s="107" t="s">
        <v>328</v>
      </c>
      <c r="J129" s="108" t="s">
        <v>329</v>
      </c>
      <c r="K129" s="108" t="s">
        <v>330</v>
      </c>
      <c r="L129" s="108" t="s">
        <v>331</v>
      </c>
      <c r="M129" s="108" t="s">
        <v>332</v>
      </c>
      <c r="N129" s="112"/>
      <c r="O129" s="113"/>
      <c r="P129" s="112"/>
      <c r="Q129" s="107" t="s">
        <v>328</v>
      </c>
      <c r="R129" s="108" t="s">
        <v>329</v>
      </c>
      <c r="S129" s="108" t="s">
        <v>330</v>
      </c>
      <c r="T129" s="108" t="s">
        <v>331</v>
      </c>
      <c r="U129" s="108" t="s">
        <v>332</v>
      </c>
      <c r="V129" s="112"/>
      <c r="W129" s="113"/>
      <c r="X129" s="112"/>
      <c r="Y129" s="107" t="s">
        <v>328</v>
      </c>
      <c r="Z129" s="108" t="s">
        <v>329</v>
      </c>
      <c r="AA129" s="108" t="s">
        <v>330</v>
      </c>
      <c r="AB129" s="108" t="s">
        <v>331</v>
      </c>
      <c r="AC129" s="108" t="s">
        <v>332</v>
      </c>
      <c r="AD129" s="112"/>
      <c r="AE129" s="113"/>
      <c r="AF129" s="112"/>
      <c r="AG129" s="107" t="s">
        <v>328</v>
      </c>
      <c r="AH129" s="108" t="s">
        <v>329</v>
      </c>
      <c r="AI129" s="108" t="s">
        <v>330</v>
      </c>
      <c r="AJ129" s="108" t="s">
        <v>331</v>
      </c>
      <c r="AK129" s="108" t="s">
        <v>332</v>
      </c>
      <c r="AL129" s="112"/>
      <c r="AM129" s="113"/>
      <c r="AN129" s="112"/>
      <c r="AO129" s="107" t="s">
        <v>328</v>
      </c>
      <c r="AP129" s="108" t="s">
        <v>329</v>
      </c>
      <c r="AQ129" s="108" t="s">
        <v>330</v>
      </c>
      <c r="AR129" s="108" t="s">
        <v>331</v>
      </c>
      <c r="AS129" s="108" t="s">
        <v>332</v>
      </c>
      <c r="AT129" s="112"/>
      <c r="AU129" s="113"/>
    </row>
    <row r="130" spans="1:47" s="117" customFormat="1" ht="35.25" customHeight="1" x14ac:dyDescent="0.2">
      <c r="A130" s="428" t="s">
        <v>307</v>
      </c>
      <c r="B130" s="418" t="s">
        <v>339</v>
      </c>
      <c r="C130" s="420" t="s">
        <v>352</v>
      </c>
      <c r="D130" s="422">
        <v>5</v>
      </c>
      <c r="E130" s="422"/>
      <c r="F130" s="115"/>
      <c r="G130" s="116"/>
      <c r="H130" s="115"/>
      <c r="I130" s="428" t="s">
        <v>307</v>
      </c>
      <c r="J130" s="418" t="s">
        <v>339</v>
      </c>
      <c r="K130" s="420" t="s">
        <v>352</v>
      </c>
      <c r="L130" s="422">
        <v>5</v>
      </c>
      <c r="M130" s="422"/>
      <c r="N130" s="115"/>
      <c r="O130" s="116"/>
      <c r="P130" s="115"/>
      <c r="Q130" s="428" t="s">
        <v>307</v>
      </c>
      <c r="R130" s="418" t="s">
        <v>339</v>
      </c>
      <c r="S130" s="420" t="s">
        <v>352</v>
      </c>
      <c r="T130" s="422">
        <v>5</v>
      </c>
      <c r="U130" s="422"/>
      <c r="V130" s="115"/>
      <c r="W130" s="116"/>
      <c r="X130" s="115"/>
      <c r="Y130" s="428" t="s">
        <v>307</v>
      </c>
      <c r="Z130" s="418" t="s">
        <v>339</v>
      </c>
      <c r="AA130" s="420" t="s">
        <v>352</v>
      </c>
      <c r="AB130" s="422">
        <v>5</v>
      </c>
      <c r="AC130" s="422"/>
      <c r="AD130" s="115"/>
      <c r="AE130" s="116"/>
      <c r="AF130" s="115"/>
      <c r="AG130" s="428" t="s">
        <v>307</v>
      </c>
      <c r="AH130" s="418" t="s">
        <v>339</v>
      </c>
      <c r="AI130" s="420" t="s">
        <v>352</v>
      </c>
      <c r="AJ130" s="422">
        <v>5</v>
      </c>
      <c r="AK130" s="422"/>
      <c r="AL130" s="115"/>
      <c r="AM130" s="116"/>
      <c r="AN130" s="115"/>
      <c r="AO130" s="428" t="s">
        <v>307</v>
      </c>
      <c r="AP130" s="418" t="s">
        <v>339</v>
      </c>
      <c r="AQ130" s="420" t="s">
        <v>352</v>
      </c>
      <c r="AR130" s="422">
        <v>5</v>
      </c>
      <c r="AS130" s="422"/>
      <c r="AT130" s="115"/>
      <c r="AU130" s="116"/>
    </row>
    <row r="131" spans="1:47" s="117" customFormat="1" ht="35.25" customHeight="1" x14ac:dyDescent="0.2">
      <c r="A131" s="429"/>
      <c r="B131" s="419"/>
      <c r="C131" s="421"/>
      <c r="D131" s="423"/>
      <c r="E131" s="423"/>
      <c r="F131" s="115"/>
      <c r="G131" s="116"/>
      <c r="H131" s="115"/>
      <c r="I131" s="429"/>
      <c r="J131" s="419"/>
      <c r="K131" s="421"/>
      <c r="L131" s="423"/>
      <c r="M131" s="423"/>
      <c r="N131" s="115"/>
      <c r="O131" s="116"/>
      <c r="P131" s="115"/>
      <c r="Q131" s="429"/>
      <c r="R131" s="419"/>
      <c r="S131" s="421"/>
      <c r="T131" s="423"/>
      <c r="U131" s="423"/>
      <c r="V131" s="115"/>
      <c r="W131" s="116"/>
      <c r="X131" s="115"/>
      <c r="Y131" s="429"/>
      <c r="Z131" s="419"/>
      <c r="AA131" s="421"/>
      <c r="AB131" s="423"/>
      <c r="AC131" s="423"/>
      <c r="AD131" s="115"/>
      <c r="AE131" s="116"/>
      <c r="AF131" s="115"/>
      <c r="AG131" s="429"/>
      <c r="AH131" s="419"/>
      <c r="AI131" s="421"/>
      <c r="AJ131" s="423"/>
      <c r="AK131" s="423"/>
      <c r="AL131" s="115"/>
      <c r="AM131" s="116"/>
      <c r="AN131" s="115"/>
      <c r="AO131" s="429"/>
      <c r="AP131" s="419"/>
      <c r="AQ131" s="421"/>
      <c r="AR131" s="423"/>
      <c r="AS131" s="423"/>
      <c r="AT131" s="115"/>
      <c r="AU131" s="116"/>
    </row>
    <row r="132" spans="1:47" s="117" customFormat="1" ht="35.25" customHeight="1" x14ac:dyDescent="0.2">
      <c r="A132" s="428" t="s">
        <v>26</v>
      </c>
      <c r="B132" s="430" t="s">
        <v>337</v>
      </c>
      <c r="C132" s="424" t="s">
        <v>348</v>
      </c>
      <c r="D132" s="431">
        <v>4</v>
      </c>
      <c r="E132" s="431"/>
      <c r="F132" s="115"/>
      <c r="G132" s="116"/>
      <c r="H132" s="115"/>
      <c r="I132" s="428" t="s">
        <v>26</v>
      </c>
      <c r="J132" s="430" t="s">
        <v>337</v>
      </c>
      <c r="K132" s="424" t="s">
        <v>348</v>
      </c>
      <c r="L132" s="431">
        <v>4</v>
      </c>
      <c r="M132" s="431"/>
      <c r="N132" s="115"/>
      <c r="O132" s="116"/>
      <c r="P132" s="115"/>
      <c r="Q132" s="428" t="s">
        <v>26</v>
      </c>
      <c r="R132" s="430" t="s">
        <v>337</v>
      </c>
      <c r="S132" s="424" t="s">
        <v>348</v>
      </c>
      <c r="T132" s="431">
        <v>4</v>
      </c>
      <c r="U132" s="431"/>
      <c r="V132" s="115"/>
      <c r="W132" s="116"/>
      <c r="X132" s="115"/>
      <c r="Y132" s="428" t="s">
        <v>26</v>
      </c>
      <c r="Z132" s="430" t="s">
        <v>337</v>
      </c>
      <c r="AA132" s="424" t="s">
        <v>348</v>
      </c>
      <c r="AB132" s="431">
        <v>4</v>
      </c>
      <c r="AC132" s="431"/>
      <c r="AD132" s="115"/>
      <c r="AE132" s="116"/>
      <c r="AF132" s="115"/>
      <c r="AG132" s="428" t="s">
        <v>26</v>
      </c>
      <c r="AH132" s="430" t="s">
        <v>337</v>
      </c>
      <c r="AI132" s="424" t="s">
        <v>348</v>
      </c>
      <c r="AJ132" s="431">
        <v>4</v>
      </c>
      <c r="AK132" s="431"/>
      <c r="AL132" s="115"/>
      <c r="AM132" s="116"/>
      <c r="AN132" s="115"/>
      <c r="AO132" s="428" t="s">
        <v>26</v>
      </c>
      <c r="AP132" s="430" t="s">
        <v>337</v>
      </c>
      <c r="AQ132" s="424" t="s">
        <v>348</v>
      </c>
      <c r="AR132" s="431">
        <v>4</v>
      </c>
      <c r="AS132" s="431"/>
      <c r="AT132" s="115"/>
      <c r="AU132" s="116"/>
    </row>
    <row r="133" spans="1:47" s="117" customFormat="1" ht="35.25" customHeight="1" x14ac:dyDescent="0.2">
      <c r="A133" s="429"/>
      <c r="B133" s="419"/>
      <c r="C133" s="421"/>
      <c r="D133" s="423"/>
      <c r="E133" s="423"/>
      <c r="F133" s="115"/>
      <c r="G133" s="116"/>
      <c r="H133" s="115"/>
      <c r="I133" s="429"/>
      <c r="J133" s="419"/>
      <c r="K133" s="421"/>
      <c r="L133" s="423"/>
      <c r="M133" s="423"/>
      <c r="N133" s="115"/>
      <c r="O133" s="116"/>
      <c r="P133" s="115"/>
      <c r="Q133" s="429"/>
      <c r="R133" s="419"/>
      <c r="S133" s="421"/>
      <c r="T133" s="423"/>
      <c r="U133" s="423"/>
      <c r="V133" s="115"/>
      <c r="W133" s="116"/>
      <c r="X133" s="115"/>
      <c r="Y133" s="429"/>
      <c r="Z133" s="419"/>
      <c r="AA133" s="421"/>
      <c r="AB133" s="423"/>
      <c r="AC133" s="423"/>
      <c r="AD133" s="115"/>
      <c r="AE133" s="116"/>
      <c r="AF133" s="115"/>
      <c r="AG133" s="429"/>
      <c r="AH133" s="419"/>
      <c r="AI133" s="421"/>
      <c r="AJ133" s="423"/>
      <c r="AK133" s="423"/>
      <c r="AL133" s="115"/>
      <c r="AM133" s="116"/>
      <c r="AN133" s="115"/>
      <c r="AO133" s="429"/>
      <c r="AP133" s="419"/>
      <c r="AQ133" s="421"/>
      <c r="AR133" s="423"/>
      <c r="AS133" s="423"/>
      <c r="AT133" s="115"/>
      <c r="AU133" s="116"/>
    </row>
    <row r="134" spans="1:47" s="117" customFormat="1" ht="35.25" customHeight="1" x14ac:dyDescent="0.2">
      <c r="A134" s="428" t="s">
        <v>27</v>
      </c>
      <c r="B134" s="430" t="s">
        <v>340</v>
      </c>
      <c r="C134" s="424" t="s">
        <v>350</v>
      </c>
      <c r="D134" s="431">
        <v>3</v>
      </c>
      <c r="E134" s="431"/>
      <c r="F134" s="115"/>
      <c r="G134" s="116"/>
      <c r="H134" s="112"/>
      <c r="I134" s="428" t="s">
        <v>27</v>
      </c>
      <c r="J134" s="430" t="s">
        <v>340</v>
      </c>
      <c r="K134" s="424" t="s">
        <v>350</v>
      </c>
      <c r="L134" s="431">
        <v>3</v>
      </c>
      <c r="M134" s="431"/>
      <c r="N134" s="115"/>
      <c r="O134" s="116"/>
      <c r="P134" s="112"/>
      <c r="Q134" s="428" t="s">
        <v>27</v>
      </c>
      <c r="R134" s="430" t="s">
        <v>340</v>
      </c>
      <c r="S134" s="424" t="s">
        <v>350</v>
      </c>
      <c r="T134" s="431">
        <v>3</v>
      </c>
      <c r="U134" s="431"/>
      <c r="V134" s="115"/>
      <c r="W134" s="116"/>
      <c r="X134" s="112"/>
      <c r="Y134" s="428" t="s">
        <v>27</v>
      </c>
      <c r="Z134" s="430" t="s">
        <v>340</v>
      </c>
      <c r="AA134" s="424" t="s">
        <v>350</v>
      </c>
      <c r="AB134" s="431">
        <v>3</v>
      </c>
      <c r="AC134" s="431"/>
      <c r="AD134" s="115"/>
      <c r="AE134" s="116"/>
      <c r="AF134" s="112"/>
      <c r="AG134" s="428" t="s">
        <v>27</v>
      </c>
      <c r="AH134" s="430" t="s">
        <v>340</v>
      </c>
      <c r="AI134" s="424" t="s">
        <v>350</v>
      </c>
      <c r="AJ134" s="431">
        <v>3</v>
      </c>
      <c r="AK134" s="431"/>
      <c r="AL134" s="115"/>
      <c r="AM134" s="116"/>
      <c r="AN134" s="112"/>
      <c r="AO134" s="428" t="s">
        <v>27</v>
      </c>
      <c r="AP134" s="430" t="s">
        <v>340</v>
      </c>
      <c r="AQ134" s="424" t="s">
        <v>350</v>
      </c>
      <c r="AR134" s="431">
        <v>3</v>
      </c>
      <c r="AS134" s="431"/>
      <c r="AT134" s="115"/>
      <c r="AU134" s="116"/>
    </row>
    <row r="135" spans="1:47" s="117" customFormat="1" ht="35.25" customHeight="1" x14ac:dyDescent="0.2">
      <c r="A135" s="429"/>
      <c r="B135" s="419"/>
      <c r="C135" s="421"/>
      <c r="D135" s="423"/>
      <c r="E135" s="423"/>
      <c r="F135" s="115"/>
      <c r="G135" s="116"/>
      <c r="H135" s="112"/>
      <c r="I135" s="429"/>
      <c r="J135" s="419"/>
      <c r="K135" s="421"/>
      <c r="L135" s="423"/>
      <c r="M135" s="423"/>
      <c r="N135" s="115"/>
      <c r="O135" s="116"/>
      <c r="P135" s="112"/>
      <c r="Q135" s="429"/>
      <c r="R135" s="419"/>
      <c r="S135" s="421"/>
      <c r="T135" s="423"/>
      <c r="U135" s="423"/>
      <c r="V135" s="115"/>
      <c r="W135" s="116"/>
      <c r="X135" s="112"/>
      <c r="Y135" s="429"/>
      <c r="Z135" s="419"/>
      <c r="AA135" s="421"/>
      <c r="AB135" s="423"/>
      <c r="AC135" s="423"/>
      <c r="AD135" s="115"/>
      <c r="AE135" s="116"/>
      <c r="AF135" s="112"/>
      <c r="AG135" s="429"/>
      <c r="AH135" s="419"/>
      <c r="AI135" s="421"/>
      <c r="AJ135" s="423"/>
      <c r="AK135" s="423"/>
      <c r="AL135" s="115"/>
      <c r="AM135" s="116"/>
      <c r="AN135" s="112"/>
      <c r="AO135" s="429"/>
      <c r="AP135" s="419"/>
      <c r="AQ135" s="421"/>
      <c r="AR135" s="423"/>
      <c r="AS135" s="423"/>
      <c r="AT135" s="115"/>
      <c r="AU135" s="116"/>
    </row>
    <row r="136" spans="1:47" s="117" customFormat="1" ht="35.25" customHeight="1" x14ac:dyDescent="0.2">
      <c r="A136" s="428" t="s">
        <v>24</v>
      </c>
      <c r="B136" s="430" t="s">
        <v>340</v>
      </c>
      <c r="C136" s="424" t="s">
        <v>351</v>
      </c>
      <c r="D136" s="431">
        <v>2</v>
      </c>
      <c r="E136" s="431"/>
      <c r="F136" s="115"/>
      <c r="G136" s="116"/>
      <c r="H136" s="115"/>
      <c r="I136" s="428" t="s">
        <v>24</v>
      </c>
      <c r="J136" s="430" t="s">
        <v>340</v>
      </c>
      <c r="K136" s="424" t="s">
        <v>351</v>
      </c>
      <c r="L136" s="431">
        <v>2</v>
      </c>
      <c r="M136" s="431"/>
      <c r="N136" s="115"/>
      <c r="O136" s="116"/>
      <c r="P136" s="115"/>
      <c r="Q136" s="428" t="s">
        <v>24</v>
      </c>
      <c r="R136" s="430" t="s">
        <v>340</v>
      </c>
      <c r="S136" s="424" t="s">
        <v>351</v>
      </c>
      <c r="T136" s="431">
        <v>2</v>
      </c>
      <c r="U136" s="431"/>
      <c r="V136" s="115"/>
      <c r="W136" s="116"/>
      <c r="X136" s="115"/>
      <c r="Y136" s="428" t="s">
        <v>24</v>
      </c>
      <c r="Z136" s="430" t="s">
        <v>340</v>
      </c>
      <c r="AA136" s="424" t="s">
        <v>351</v>
      </c>
      <c r="AB136" s="431">
        <v>2</v>
      </c>
      <c r="AC136" s="431"/>
      <c r="AD136" s="115"/>
      <c r="AE136" s="116"/>
      <c r="AF136" s="115"/>
      <c r="AG136" s="428" t="s">
        <v>24</v>
      </c>
      <c r="AH136" s="430" t="s">
        <v>340</v>
      </c>
      <c r="AI136" s="424" t="s">
        <v>351</v>
      </c>
      <c r="AJ136" s="431">
        <v>2</v>
      </c>
      <c r="AK136" s="431"/>
      <c r="AL136" s="115"/>
      <c r="AM136" s="116"/>
      <c r="AN136" s="115"/>
      <c r="AO136" s="428" t="s">
        <v>24</v>
      </c>
      <c r="AP136" s="430" t="s">
        <v>340</v>
      </c>
      <c r="AQ136" s="424" t="s">
        <v>351</v>
      </c>
      <c r="AR136" s="431">
        <v>2</v>
      </c>
      <c r="AS136" s="431"/>
      <c r="AT136" s="115"/>
      <c r="AU136" s="116"/>
    </row>
    <row r="137" spans="1:47" s="117" customFormat="1" ht="35.25" customHeight="1" x14ac:dyDescent="0.2">
      <c r="A137" s="429"/>
      <c r="B137" s="419"/>
      <c r="C137" s="421"/>
      <c r="D137" s="423"/>
      <c r="E137" s="423"/>
      <c r="F137" s="115"/>
      <c r="G137" s="116"/>
      <c r="H137" s="115"/>
      <c r="I137" s="429"/>
      <c r="J137" s="419"/>
      <c r="K137" s="421"/>
      <c r="L137" s="423"/>
      <c r="M137" s="423"/>
      <c r="N137" s="115"/>
      <c r="O137" s="116"/>
      <c r="P137" s="115"/>
      <c r="Q137" s="429"/>
      <c r="R137" s="419"/>
      <c r="S137" s="421"/>
      <c r="T137" s="423"/>
      <c r="U137" s="423"/>
      <c r="V137" s="115"/>
      <c r="W137" s="116"/>
      <c r="X137" s="115"/>
      <c r="Y137" s="429"/>
      <c r="Z137" s="419"/>
      <c r="AA137" s="421"/>
      <c r="AB137" s="423"/>
      <c r="AC137" s="423"/>
      <c r="AD137" s="115"/>
      <c r="AE137" s="116"/>
      <c r="AF137" s="115"/>
      <c r="AG137" s="429"/>
      <c r="AH137" s="419"/>
      <c r="AI137" s="421"/>
      <c r="AJ137" s="423"/>
      <c r="AK137" s="423"/>
      <c r="AL137" s="115"/>
      <c r="AM137" s="116"/>
      <c r="AN137" s="115"/>
      <c r="AO137" s="429"/>
      <c r="AP137" s="419"/>
      <c r="AQ137" s="421"/>
      <c r="AR137" s="423"/>
      <c r="AS137" s="423"/>
      <c r="AT137" s="115"/>
      <c r="AU137" s="116"/>
    </row>
    <row r="138" spans="1:47" s="117" customFormat="1" ht="35.25" customHeight="1" x14ac:dyDescent="0.2">
      <c r="A138" s="428" t="s">
        <v>37</v>
      </c>
      <c r="B138" s="430" t="s">
        <v>338</v>
      </c>
      <c r="C138" s="424" t="s">
        <v>349</v>
      </c>
      <c r="D138" s="431">
        <v>1</v>
      </c>
      <c r="E138" s="431"/>
      <c r="F138" s="115"/>
      <c r="G138" s="116"/>
      <c r="H138" s="115"/>
      <c r="I138" s="428" t="s">
        <v>37</v>
      </c>
      <c r="J138" s="430" t="s">
        <v>338</v>
      </c>
      <c r="K138" s="424" t="s">
        <v>349</v>
      </c>
      <c r="L138" s="431">
        <v>1</v>
      </c>
      <c r="M138" s="431"/>
      <c r="N138" s="115"/>
      <c r="O138" s="116"/>
      <c r="P138" s="115"/>
      <c r="Q138" s="428" t="s">
        <v>37</v>
      </c>
      <c r="R138" s="430" t="s">
        <v>338</v>
      </c>
      <c r="S138" s="424" t="s">
        <v>349</v>
      </c>
      <c r="T138" s="431">
        <v>1</v>
      </c>
      <c r="U138" s="431"/>
      <c r="V138" s="115"/>
      <c r="W138" s="116"/>
      <c r="X138" s="115"/>
      <c r="Y138" s="428" t="s">
        <v>37</v>
      </c>
      <c r="Z138" s="430" t="s">
        <v>338</v>
      </c>
      <c r="AA138" s="424" t="s">
        <v>349</v>
      </c>
      <c r="AB138" s="431">
        <v>1</v>
      </c>
      <c r="AC138" s="431"/>
      <c r="AD138" s="115"/>
      <c r="AE138" s="116"/>
      <c r="AF138" s="115"/>
      <c r="AG138" s="428" t="s">
        <v>37</v>
      </c>
      <c r="AH138" s="430" t="s">
        <v>338</v>
      </c>
      <c r="AI138" s="424" t="s">
        <v>349</v>
      </c>
      <c r="AJ138" s="431">
        <v>1</v>
      </c>
      <c r="AK138" s="431"/>
      <c r="AL138" s="115"/>
      <c r="AM138" s="116"/>
      <c r="AN138" s="115"/>
      <c r="AO138" s="428" t="s">
        <v>37</v>
      </c>
      <c r="AP138" s="430" t="s">
        <v>338</v>
      </c>
      <c r="AQ138" s="424" t="s">
        <v>349</v>
      </c>
      <c r="AR138" s="431">
        <v>1</v>
      </c>
      <c r="AS138" s="431"/>
      <c r="AT138" s="115"/>
      <c r="AU138" s="116"/>
    </row>
    <row r="139" spans="1:47" s="117" customFormat="1" ht="35.25" customHeight="1" thickBot="1" x14ac:dyDescent="0.25">
      <c r="A139" s="432"/>
      <c r="B139" s="433"/>
      <c r="C139" s="434"/>
      <c r="D139" s="435"/>
      <c r="E139" s="435"/>
      <c r="F139" s="115"/>
      <c r="G139" s="116"/>
      <c r="H139" s="115"/>
      <c r="I139" s="432"/>
      <c r="J139" s="433"/>
      <c r="K139" s="434"/>
      <c r="L139" s="435"/>
      <c r="M139" s="435"/>
      <c r="N139" s="115"/>
      <c r="O139" s="116"/>
      <c r="P139" s="115"/>
      <c r="Q139" s="432"/>
      <c r="R139" s="433"/>
      <c r="S139" s="434"/>
      <c r="T139" s="435"/>
      <c r="U139" s="435"/>
      <c r="V139" s="115"/>
      <c r="W139" s="116"/>
      <c r="X139" s="115"/>
      <c r="Y139" s="432"/>
      <c r="Z139" s="433"/>
      <c r="AA139" s="434"/>
      <c r="AB139" s="435"/>
      <c r="AC139" s="435"/>
      <c r="AD139" s="115"/>
      <c r="AE139" s="116"/>
      <c r="AF139" s="115"/>
      <c r="AG139" s="432"/>
      <c r="AH139" s="433"/>
      <c r="AI139" s="434"/>
      <c r="AJ139" s="435"/>
      <c r="AK139" s="435"/>
      <c r="AL139" s="115"/>
      <c r="AM139" s="116"/>
      <c r="AN139" s="115"/>
      <c r="AO139" s="432"/>
      <c r="AP139" s="433"/>
      <c r="AQ139" s="434"/>
      <c r="AR139" s="435"/>
      <c r="AS139" s="435"/>
      <c r="AT139" s="115"/>
      <c r="AU139" s="116"/>
    </row>
    <row r="140" spans="1:47" x14ac:dyDescent="0.2">
      <c r="A140" s="112"/>
      <c r="B140" s="112"/>
      <c r="C140" s="112"/>
      <c r="D140" s="112"/>
      <c r="E140" s="112"/>
      <c r="F140" s="112"/>
      <c r="G140" s="113"/>
      <c r="H140" s="112"/>
      <c r="I140" s="112"/>
      <c r="J140" s="112"/>
      <c r="K140" s="112"/>
      <c r="L140" s="112"/>
      <c r="M140" s="112"/>
      <c r="N140" s="112"/>
      <c r="O140" s="113"/>
      <c r="P140" s="112"/>
      <c r="Q140" s="112"/>
      <c r="R140" s="112"/>
      <c r="S140" s="112"/>
      <c r="T140" s="112"/>
      <c r="U140" s="112"/>
      <c r="V140" s="112"/>
      <c r="W140" s="113"/>
      <c r="X140" s="112"/>
      <c r="Y140" s="112"/>
      <c r="Z140" s="112"/>
      <c r="AA140" s="112"/>
      <c r="AB140" s="112"/>
      <c r="AC140" s="112"/>
      <c r="AD140" s="112"/>
      <c r="AE140" s="113"/>
      <c r="AF140" s="112"/>
      <c r="AG140" s="112"/>
      <c r="AH140" s="112"/>
      <c r="AI140" s="112"/>
      <c r="AJ140" s="112"/>
      <c r="AK140" s="112"/>
      <c r="AL140" s="112"/>
      <c r="AM140" s="113"/>
      <c r="AN140" s="112"/>
      <c r="AO140" s="112"/>
      <c r="AP140" s="112"/>
      <c r="AQ140" s="112"/>
      <c r="AR140" s="112"/>
      <c r="AS140" s="112"/>
      <c r="AT140" s="112"/>
      <c r="AU140" s="113"/>
    </row>
    <row r="141" spans="1:47" ht="15" thickBot="1" x14ac:dyDescent="0.25">
      <c r="A141" s="112"/>
      <c r="B141" s="112"/>
      <c r="C141" s="112"/>
      <c r="D141" s="112"/>
      <c r="E141" s="112"/>
      <c r="F141" s="112"/>
      <c r="G141" s="113"/>
      <c r="H141" s="112"/>
      <c r="I141" s="112"/>
      <c r="J141" s="112"/>
      <c r="K141" s="112"/>
      <c r="L141" s="112"/>
      <c r="M141" s="112"/>
      <c r="N141" s="112"/>
      <c r="O141" s="113"/>
      <c r="P141" s="112"/>
      <c r="Q141" s="112"/>
      <c r="R141" s="112"/>
      <c r="S141" s="112"/>
      <c r="T141" s="112"/>
      <c r="U141" s="112"/>
      <c r="V141" s="112"/>
      <c r="W141" s="113"/>
      <c r="X141" s="112"/>
      <c r="Y141" s="112"/>
      <c r="Z141" s="112"/>
      <c r="AA141" s="112"/>
      <c r="AB141" s="112"/>
      <c r="AC141" s="112"/>
      <c r="AD141" s="112"/>
      <c r="AE141" s="113"/>
      <c r="AF141" s="112"/>
      <c r="AG141" s="112"/>
      <c r="AH141" s="112"/>
      <c r="AI141" s="112"/>
      <c r="AJ141" s="112"/>
      <c r="AK141" s="112"/>
      <c r="AL141" s="112"/>
      <c r="AM141" s="113"/>
      <c r="AN141" s="112"/>
      <c r="AO141" s="112"/>
      <c r="AP141" s="112"/>
      <c r="AQ141" s="112"/>
      <c r="AR141" s="112"/>
      <c r="AS141" s="112"/>
      <c r="AT141" s="112"/>
      <c r="AU141" s="113"/>
    </row>
    <row r="142" spans="1:47" ht="15.75" customHeight="1" thickBot="1" x14ac:dyDescent="0.25">
      <c r="A142" s="437" t="s">
        <v>456</v>
      </c>
      <c r="B142" s="438"/>
      <c r="C142" s="157" t="s">
        <v>457</v>
      </c>
      <c r="D142" s="437" t="s">
        <v>458</v>
      </c>
      <c r="E142" s="438"/>
      <c r="F142" s="112"/>
      <c r="G142" s="113"/>
      <c r="H142" s="115"/>
      <c r="I142" s="437" t="s">
        <v>456</v>
      </c>
      <c r="J142" s="438"/>
      <c r="K142" s="157" t="s">
        <v>457</v>
      </c>
      <c r="L142" s="437" t="s">
        <v>458</v>
      </c>
      <c r="M142" s="438"/>
      <c r="N142" s="112"/>
      <c r="O142" s="113"/>
      <c r="P142" s="115"/>
      <c r="Q142" s="437" t="s">
        <v>456</v>
      </c>
      <c r="R142" s="438"/>
      <c r="S142" s="157" t="s">
        <v>457</v>
      </c>
      <c r="T142" s="437" t="s">
        <v>458</v>
      </c>
      <c r="U142" s="438"/>
      <c r="V142" s="112"/>
      <c r="W142" s="113"/>
      <c r="X142" s="115"/>
      <c r="Y142" s="437" t="s">
        <v>456</v>
      </c>
      <c r="Z142" s="438"/>
      <c r="AA142" s="157" t="s">
        <v>457</v>
      </c>
      <c r="AB142" s="437" t="s">
        <v>458</v>
      </c>
      <c r="AC142" s="438"/>
      <c r="AD142" s="112"/>
      <c r="AE142" s="113"/>
      <c r="AF142" s="115"/>
      <c r="AG142" s="437" t="s">
        <v>456</v>
      </c>
      <c r="AH142" s="438"/>
      <c r="AI142" s="157" t="s">
        <v>457</v>
      </c>
      <c r="AJ142" s="437" t="s">
        <v>458</v>
      </c>
      <c r="AK142" s="438"/>
      <c r="AL142" s="112"/>
      <c r="AM142" s="113"/>
      <c r="AN142" s="115"/>
      <c r="AO142" s="437" t="s">
        <v>456</v>
      </c>
      <c r="AP142" s="438"/>
      <c r="AQ142" s="157" t="s">
        <v>457</v>
      </c>
      <c r="AR142" s="437" t="s">
        <v>458</v>
      </c>
      <c r="AS142" s="438"/>
      <c r="AT142" s="112"/>
      <c r="AU142" s="113"/>
    </row>
    <row r="143" spans="1:47" ht="15" thickBot="1" x14ac:dyDescent="0.25">
      <c r="A143" s="437"/>
      <c r="B143" s="438"/>
      <c r="C143" s="157"/>
      <c r="D143" s="437"/>
      <c r="E143" s="438"/>
      <c r="F143" s="112"/>
      <c r="G143" s="113"/>
      <c r="H143" s="115"/>
      <c r="I143" s="437"/>
      <c r="J143" s="438"/>
      <c r="K143" s="157"/>
      <c r="L143" s="437"/>
      <c r="M143" s="438"/>
      <c r="N143" s="112"/>
      <c r="O143" s="113"/>
      <c r="P143" s="115"/>
      <c r="Q143" s="437"/>
      <c r="R143" s="438"/>
      <c r="S143" s="157"/>
      <c r="T143" s="437"/>
      <c r="U143" s="438"/>
      <c r="V143" s="112"/>
      <c r="W143" s="113"/>
      <c r="X143" s="115"/>
      <c r="Y143" s="437"/>
      <c r="Z143" s="438"/>
      <c r="AA143" s="157"/>
      <c r="AB143" s="437"/>
      <c r="AC143" s="438"/>
      <c r="AD143" s="112"/>
      <c r="AE143" s="113"/>
      <c r="AF143" s="115"/>
      <c r="AG143" s="437"/>
      <c r="AH143" s="438"/>
      <c r="AI143" s="157"/>
      <c r="AJ143" s="437"/>
      <c r="AK143" s="438"/>
      <c r="AL143" s="112"/>
      <c r="AM143" s="113"/>
      <c r="AN143" s="115"/>
      <c r="AO143" s="437"/>
      <c r="AP143" s="438"/>
      <c r="AQ143" s="157"/>
      <c r="AR143" s="437"/>
      <c r="AS143" s="438"/>
      <c r="AT143" s="112"/>
      <c r="AU143" s="113"/>
    </row>
    <row r="144" spans="1:47" x14ac:dyDescent="0.2">
      <c r="A144" s="158"/>
      <c r="B144" s="158"/>
      <c r="C144" s="159"/>
      <c r="D144" s="158"/>
      <c r="E144" s="158"/>
      <c r="F144" s="112"/>
      <c r="G144" s="113"/>
      <c r="H144" s="115"/>
      <c r="I144" s="158"/>
      <c r="J144" s="158"/>
      <c r="K144" s="159"/>
      <c r="L144" s="158"/>
      <c r="M144" s="158"/>
      <c r="N144" s="112"/>
      <c r="O144" s="113"/>
      <c r="P144" s="115"/>
      <c r="Q144" s="158"/>
      <c r="R144" s="158"/>
      <c r="S144" s="159"/>
      <c r="T144" s="158"/>
      <c r="U144" s="158"/>
      <c r="V144" s="112"/>
      <c r="W144" s="113"/>
      <c r="X144" s="115"/>
      <c r="Y144" s="158"/>
      <c r="Z144" s="158"/>
      <c r="AA144" s="159"/>
      <c r="AB144" s="158"/>
      <c r="AC144" s="158"/>
      <c r="AD144" s="112"/>
      <c r="AE144" s="113"/>
      <c r="AF144" s="115"/>
      <c r="AG144" s="158"/>
      <c r="AH144" s="158"/>
      <c r="AI144" s="159"/>
      <c r="AJ144" s="158"/>
      <c r="AK144" s="158"/>
      <c r="AL144" s="112"/>
      <c r="AM144" s="113"/>
      <c r="AN144" s="115"/>
      <c r="AO144" s="158"/>
      <c r="AP144" s="158"/>
      <c r="AQ144" s="159"/>
      <c r="AR144" s="158"/>
      <c r="AS144" s="158"/>
      <c r="AT144" s="112"/>
      <c r="AU144" s="113"/>
    </row>
    <row r="145" spans="1:47" x14ac:dyDescent="0.2">
      <c r="A145" s="112"/>
      <c r="B145" s="112"/>
      <c r="C145" s="112"/>
      <c r="D145" s="112"/>
      <c r="E145" s="112"/>
      <c r="F145" s="112"/>
      <c r="G145" s="113"/>
      <c r="H145" s="115"/>
      <c r="I145" s="112"/>
      <c r="J145" s="112"/>
      <c r="K145" s="112"/>
      <c r="L145" s="112"/>
      <c r="M145" s="112"/>
      <c r="N145" s="112"/>
      <c r="O145" s="113"/>
      <c r="P145" s="115"/>
      <c r="Q145" s="112"/>
      <c r="R145" s="112"/>
      <c r="S145" s="112"/>
      <c r="T145" s="112"/>
      <c r="U145" s="112"/>
      <c r="V145" s="112"/>
      <c r="W145" s="113"/>
      <c r="X145" s="115"/>
      <c r="Y145" s="112"/>
      <c r="Z145" s="112"/>
      <c r="AA145" s="112"/>
      <c r="AB145" s="112"/>
      <c r="AC145" s="112"/>
      <c r="AD145" s="112"/>
      <c r="AE145" s="113"/>
      <c r="AF145" s="115"/>
      <c r="AG145" s="112"/>
      <c r="AH145" s="112"/>
      <c r="AI145" s="112"/>
      <c r="AJ145" s="112"/>
      <c r="AK145" s="112"/>
      <c r="AL145" s="112"/>
      <c r="AM145" s="113"/>
      <c r="AN145" s="115"/>
      <c r="AO145" s="112"/>
      <c r="AP145" s="112"/>
      <c r="AQ145" s="112"/>
      <c r="AR145" s="112"/>
      <c r="AS145" s="112"/>
      <c r="AT145" s="112"/>
      <c r="AU145" s="113"/>
    </row>
    <row r="146" spans="1:47" x14ac:dyDescent="0.2">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row>
    <row r="147" spans="1:47" ht="15" thickBot="1" x14ac:dyDescent="0.25">
      <c r="A147" s="112"/>
      <c r="B147" s="112"/>
      <c r="C147" s="112"/>
      <c r="D147" s="112"/>
      <c r="E147" s="112"/>
      <c r="F147" s="112"/>
      <c r="G147" s="113"/>
      <c r="H147" s="112"/>
      <c r="I147" s="112"/>
      <c r="J147" s="112"/>
      <c r="K147" s="112"/>
      <c r="L147" s="112"/>
      <c r="M147" s="112"/>
      <c r="N147" s="112"/>
      <c r="O147" s="113"/>
      <c r="P147" s="112"/>
      <c r="Q147" s="112"/>
      <c r="R147" s="112"/>
      <c r="S147" s="112"/>
      <c r="T147" s="112"/>
      <c r="U147" s="112"/>
      <c r="V147" s="112"/>
      <c r="W147" s="113"/>
      <c r="X147" s="112"/>
      <c r="Y147" s="112"/>
      <c r="Z147" s="112"/>
      <c r="AA147" s="112"/>
      <c r="AB147" s="112"/>
      <c r="AC147" s="112"/>
      <c r="AD147" s="112"/>
      <c r="AE147" s="113"/>
      <c r="AF147" s="112"/>
      <c r="AG147" s="112"/>
      <c r="AH147" s="112"/>
      <c r="AI147" s="112"/>
      <c r="AJ147" s="112"/>
      <c r="AK147" s="112"/>
      <c r="AL147" s="112"/>
      <c r="AM147" s="113"/>
      <c r="AN147" s="112"/>
      <c r="AO147" s="112"/>
      <c r="AP147" s="112"/>
      <c r="AQ147" s="112"/>
      <c r="AR147" s="112"/>
      <c r="AS147" s="112"/>
      <c r="AT147" s="112"/>
      <c r="AU147" s="113"/>
    </row>
    <row r="148" spans="1:47" ht="62.25" customHeight="1" thickBot="1" x14ac:dyDescent="0.25">
      <c r="A148" s="119" t="s">
        <v>346</v>
      </c>
      <c r="B148" s="410" t="e">
        <f>'DAFP V14'!#REF!</f>
        <v>#REF!</v>
      </c>
      <c r="C148" s="411"/>
      <c r="D148" s="411"/>
      <c r="E148" s="412"/>
      <c r="F148" s="112"/>
      <c r="G148" s="113"/>
      <c r="H148" s="112"/>
      <c r="I148" s="119" t="s">
        <v>346</v>
      </c>
      <c r="J148" s="410" t="e">
        <f>$B$148</f>
        <v>#REF!</v>
      </c>
      <c r="K148" s="411"/>
      <c r="L148" s="411"/>
      <c r="M148" s="412"/>
      <c r="N148" s="112"/>
      <c r="O148" s="113"/>
      <c r="P148" s="112"/>
      <c r="Q148" s="119" t="s">
        <v>346</v>
      </c>
      <c r="R148" s="410" t="e">
        <f>$B$148</f>
        <v>#REF!</v>
      </c>
      <c r="S148" s="411"/>
      <c r="T148" s="411"/>
      <c r="U148" s="412"/>
      <c r="V148" s="112"/>
      <c r="W148" s="113"/>
      <c r="X148" s="112"/>
      <c r="Y148" s="119" t="s">
        <v>346</v>
      </c>
      <c r="Z148" s="410" t="e">
        <f>$B$148</f>
        <v>#REF!</v>
      </c>
      <c r="AA148" s="411"/>
      <c r="AB148" s="411"/>
      <c r="AC148" s="412"/>
      <c r="AD148" s="112"/>
      <c r="AE148" s="113"/>
      <c r="AF148" s="112"/>
      <c r="AG148" s="119" t="s">
        <v>346</v>
      </c>
      <c r="AH148" s="410" t="e">
        <f>$B$148</f>
        <v>#REF!</v>
      </c>
      <c r="AI148" s="411"/>
      <c r="AJ148" s="411"/>
      <c r="AK148" s="412"/>
      <c r="AL148" s="112"/>
      <c r="AM148" s="113"/>
      <c r="AN148" s="112"/>
      <c r="AO148" s="119" t="s">
        <v>346</v>
      </c>
      <c r="AP148" s="410" t="e">
        <f>$B$148</f>
        <v>#REF!</v>
      </c>
      <c r="AQ148" s="411"/>
      <c r="AR148" s="411"/>
      <c r="AS148" s="412"/>
      <c r="AT148" s="112"/>
      <c r="AU148" s="113"/>
    </row>
    <row r="149" spans="1:47" ht="18.75" customHeight="1" thickBot="1" x14ac:dyDescent="0.25">
      <c r="A149" s="413" t="s">
        <v>327</v>
      </c>
      <c r="B149" s="414"/>
      <c r="C149" s="414"/>
      <c r="D149" s="414"/>
      <c r="E149" s="415"/>
      <c r="F149" s="112"/>
      <c r="G149" s="113"/>
      <c r="H149" s="115"/>
      <c r="I149" s="413" t="s">
        <v>327</v>
      </c>
      <c r="J149" s="414"/>
      <c r="K149" s="414"/>
      <c r="L149" s="414"/>
      <c r="M149" s="415"/>
      <c r="N149" s="112"/>
      <c r="O149" s="113"/>
      <c r="P149" s="115"/>
      <c r="Q149" s="413" t="s">
        <v>327</v>
      </c>
      <c r="R149" s="414"/>
      <c r="S149" s="414"/>
      <c r="T149" s="414"/>
      <c r="U149" s="415"/>
      <c r="V149" s="112"/>
      <c r="W149" s="113"/>
      <c r="X149" s="115"/>
      <c r="Y149" s="413" t="s">
        <v>327</v>
      </c>
      <c r="Z149" s="414"/>
      <c r="AA149" s="414"/>
      <c r="AB149" s="414"/>
      <c r="AC149" s="415"/>
      <c r="AD149" s="112"/>
      <c r="AE149" s="113"/>
      <c r="AF149" s="115"/>
      <c r="AG149" s="413" t="s">
        <v>327</v>
      </c>
      <c r="AH149" s="414"/>
      <c r="AI149" s="414"/>
      <c r="AJ149" s="414"/>
      <c r="AK149" s="415"/>
      <c r="AL149" s="112"/>
      <c r="AM149" s="113"/>
      <c r="AN149" s="115"/>
      <c r="AO149" s="413" t="s">
        <v>327</v>
      </c>
      <c r="AP149" s="414"/>
      <c r="AQ149" s="414"/>
      <c r="AR149" s="414"/>
      <c r="AS149" s="415"/>
      <c r="AT149" s="112"/>
      <c r="AU149" s="113"/>
    </row>
    <row r="150" spans="1:47" ht="36.75" thickBot="1" x14ac:dyDescent="0.25">
      <c r="A150" s="110" t="s">
        <v>328</v>
      </c>
      <c r="B150" s="111" t="s">
        <v>329</v>
      </c>
      <c r="C150" s="111" t="s">
        <v>330</v>
      </c>
      <c r="D150" s="111" t="s">
        <v>331</v>
      </c>
      <c r="E150" s="111" t="s">
        <v>332</v>
      </c>
      <c r="F150" s="112"/>
      <c r="G150" s="116"/>
      <c r="H150" s="115"/>
      <c r="I150" s="110" t="s">
        <v>328</v>
      </c>
      <c r="J150" s="111" t="s">
        <v>329</v>
      </c>
      <c r="K150" s="111" t="s">
        <v>330</v>
      </c>
      <c r="L150" s="111" t="s">
        <v>331</v>
      </c>
      <c r="M150" s="111" t="s">
        <v>332</v>
      </c>
      <c r="N150" s="112"/>
      <c r="O150" s="116"/>
      <c r="P150" s="115"/>
      <c r="Q150" s="110" t="s">
        <v>328</v>
      </c>
      <c r="R150" s="111" t="s">
        <v>329</v>
      </c>
      <c r="S150" s="111" t="s">
        <v>330</v>
      </c>
      <c r="T150" s="111" t="s">
        <v>331</v>
      </c>
      <c r="U150" s="111" t="s">
        <v>332</v>
      </c>
      <c r="V150" s="112"/>
      <c r="W150" s="116"/>
      <c r="X150" s="115"/>
      <c r="Y150" s="110" t="s">
        <v>328</v>
      </c>
      <c r="Z150" s="111" t="s">
        <v>329</v>
      </c>
      <c r="AA150" s="111" t="s">
        <v>330</v>
      </c>
      <c r="AB150" s="111" t="s">
        <v>331</v>
      </c>
      <c r="AC150" s="111" t="s">
        <v>332</v>
      </c>
      <c r="AD150" s="112"/>
      <c r="AE150" s="116"/>
      <c r="AF150" s="115"/>
      <c r="AG150" s="110" t="s">
        <v>328</v>
      </c>
      <c r="AH150" s="111" t="s">
        <v>329</v>
      </c>
      <c r="AI150" s="111" t="s">
        <v>330</v>
      </c>
      <c r="AJ150" s="111" t="s">
        <v>331</v>
      </c>
      <c r="AK150" s="111" t="s">
        <v>332</v>
      </c>
      <c r="AL150" s="112"/>
      <c r="AM150" s="116"/>
      <c r="AN150" s="115"/>
      <c r="AO150" s="110" t="s">
        <v>328</v>
      </c>
      <c r="AP150" s="111" t="s">
        <v>329</v>
      </c>
      <c r="AQ150" s="111" t="s">
        <v>330</v>
      </c>
      <c r="AR150" s="111" t="s">
        <v>331</v>
      </c>
      <c r="AS150" s="111" t="s">
        <v>332</v>
      </c>
      <c r="AT150" s="112"/>
      <c r="AU150" s="116"/>
    </row>
    <row r="151" spans="1:47" s="117" customFormat="1" ht="35.25" customHeight="1" x14ac:dyDescent="0.2">
      <c r="A151" s="416" t="s">
        <v>307</v>
      </c>
      <c r="B151" s="418" t="s">
        <v>339</v>
      </c>
      <c r="C151" s="420" t="s">
        <v>352</v>
      </c>
      <c r="D151" s="422">
        <v>5</v>
      </c>
      <c r="E151" s="422"/>
      <c r="F151" s="115"/>
      <c r="G151" s="116"/>
      <c r="H151" s="115"/>
      <c r="I151" s="416" t="s">
        <v>307</v>
      </c>
      <c r="J151" s="418" t="s">
        <v>339</v>
      </c>
      <c r="K151" s="420" t="s">
        <v>352</v>
      </c>
      <c r="L151" s="422">
        <v>5</v>
      </c>
      <c r="M151" s="422"/>
      <c r="N151" s="115"/>
      <c r="O151" s="116"/>
      <c r="P151" s="115"/>
      <c r="Q151" s="416" t="s">
        <v>307</v>
      </c>
      <c r="R151" s="418" t="s">
        <v>339</v>
      </c>
      <c r="S151" s="420" t="s">
        <v>352</v>
      </c>
      <c r="T151" s="422">
        <v>5</v>
      </c>
      <c r="U151" s="422"/>
      <c r="V151" s="115"/>
      <c r="W151" s="116"/>
      <c r="X151" s="115"/>
      <c r="Y151" s="416" t="s">
        <v>307</v>
      </c>
      <c r="Z151" s="418" t="s">
        <v>339</v>
      </c>
      <c r="AA151" s="420" t="s">
        <v>352</v>
      </c>
      <c r="AB151" s="422">
        <v>5</v>
      </c>
      <c r="AC151" s="422"/>
      <c r="AD151" s="115"/>
      <c r="AE151" s="116"/>
      <c r="AF151" s="115"/>
      <c r="AG151" s="416" t="s">
        <v>307</v>
      </c>
      <c r="AH151" s="418" t="s">
        <v>339</v>
      </c>
      <c r="AI151" s="420" t="s">
        <v>352</v>
      </c>
      <c r="AJ151" s="422">
        <v>5</v>
      </c>
      <c r="AK151" s="422"/>
      <c r="AL151" s="115"/>
      <c r="AM151" s="116"/>
      <c r="AN151" s="115"/>
      <c r="AO151" s="416" t="s">
        <v>307</v>
      </c>
      <c r="AP151" s="418" t="s">
        <v>339</v>
      </c>
      <c r="AQ151" s="420" t="s">
        <v>352</v>
      </c>
      <c r="AR151" s="422">
        <v>5</v>
      </c>
      <c r="AS151" s="422"/>
      <c r="AT151" s="115"/>
      <c r="AU151" s="116"/>
    </row>
    <row r="152" spans="1:47" s="117" customFormat="1" ht="35.25" customHeight="1" x14ac:dyDescent="0.2">
      <c r="A152" s="417"/>
      <c r="B152" s="419"/>
      <c r="C152" s="421"/>
      <c r="D152" s="423"/>
      <c r="E152" s="423"/>
      <c r="F152" s="115"/>
      <c r="G152" s="116"/>
      <c r="H152" s="115"/>
      <c r="I152" s="417"/>
      <c r="J152" s="419"/>
      <c r="K152" s="421"/>
      <c r="L152" s="423"/>
      <c r="M152" s="423"/>
      <c r="N152" s="115"/>
      <c r="O152" s="116"/>
      <c r="P152" s="115"/>
      <c r="Q152" s="417"/>
      <c r="R152" s="419"/>
      <c r="S152" s="421"/>
      <c r="T152" s="423"/>
      <c r="U152" s="423"/>
      <c r="V152" s="115"/>
      <c r="W152" s="116"/>
      <c r="X152" s="115"/>
      <c r="Y152" s="417"/>
      <c r="Z152" s="419"/>
      <c r="AA152" s="421"/>
      <c r="AB152" s="423"/>
      <c r="AC152" s="423"/>
      <c r="AD152" s="115"/>
      <c r="AE152" s="116"/>
      <c r="AF152" s="115"/>
      <c r="AG152" s="417"/>
      <c r="AH152" s="419"/>
      <c r="AI152" s="421"/>
      <c r="AJ152" s="423"/>
      <c r="AK152" s="423"/>
      <c r="AL152" s="115"/>
      <c r="AM152" s="116"/>
      <c r="AN152" s="115"/>
      <c r="AO152" s="417"/>
      <c r="AP152" s="419"/>
      <c r="AQ152" s="421"/>
      <c r="AR152" s="423"/>
      <c r="AS152" s="423"/>
      <c r="AT152" s="115"/>
      <c r="AU152" s="116"/>
    </row>
    <row r="153" spans="1:47" s="117" customFormat="1" ht="35.25" customHeight="1" x14ac:dyDescent="0.2">
      <c r="A153" s="416" t="s">
        <v>26</v>
      </c>
      <c r="B153" s="430" t="s">
        <v>337</v>
      </c>
      <c r="C153" s="424" t="s">
        <v>348</v>
      </c>
      <c r="D153" s="431">
        <v>4</v>
      </c>
      <c r="E153" s="431"/>
      <c r="F153" s="115"/>
      <c r="G153" s="116"/>
      <c r="H153" s="112"/>
      <c r="I153" s="416" t="s">
        <v>26</v>
      </c>
      <c r="J153" s="430" t="s">
        <v>337</v>
      </c>
      <c r="K153" s="424" t="s">
        <v>348</v>
      </c>
      <c r="L153" s="431">
        <v>4</v>
      </c>
      <c r="M153" s="431"/>
      <c r="N153" s="115"/>
      <c r="O153" s="116"/>
      <c r="P153" s="112"/>
      <c r="Q153" s="416" t="s">
        <v>26</v>
      </c>
      <c r="R153" s="430" t="s">
        <v>337</v>
      </c>
      <c r="S153" s="424" t="s">
        <v>348</v>
      </c>
      <c r="T153" s="431">
        <v>4</v>
      </c>
      <c r="U153" s="431"/>
      <c r="V153" s="115"/>
      <c r="W153" s="116"/>
      <c r="X153" s="112"/>
      <c r="Y153" s="416" t="s">
        <v>26</v>
      </c>
      <c r="Z153" s="430" t="s">
        <v>337</v>
      </c>
      <c r="AA153" s="424" t="s">
        <v>348</v>
      </c>
      <c r="AB153" s="431">
        <v>4</v>
      </c>
      <c r="AC153" s="431"/>
      <c r="AD153" s="115"/>
      <c r="AE153" s="116"/>
      <c r="AF153" s="112"/>
      <c r="AG153" s="416" t="s">
        <v>26</v>
      </c>
      <c r="AH153" s="430" t="s">
        <v>337</v>
      </c>
      <c r="AI153" s="424" t="s">
        <v>348</v>
      </c>
      <c r="AJ153" s="431">
        <v>4</v>
      </c>
      <c r="AK153" s="431"/>
      <c r="AL153" s="115"/>
      <c r="AM153" s="116"/>
      <c r="AN153" s="112"/>
      <c r="AO153" s="416" t="s">
        <v>26</v>
      </c>
      <c r="AP153" s="430" t="s">
        <v>337</v>
      </c>
      <c r="AQ153" s="424" t="s">
        <v>348</v>
      </c>
      <c r="AR153" s="431">
        <v>4</v>
      </c>
      <c r="AS153" s="431"/>
      <c r="AT153" s="115"/>
      <c r="AU153" s="116"/>
    </row>
    <row r="154" spans="1:47" s="117" customFormat="1" ht="35.25" customHeight="1" x14ac:dyDescent="0.2">
      <c r="A154" s="417"/>
      <c r="B154" s="419"/>
      <c r="C154" s="421"/>
      <c r="D154" s="423"/>
      <c r="E154" s="423"/>
      <c r="F154" s="115"/>
      <c r="G154" s="116"/>
      <c r="H154" s="112"/>
      <c r="I154" s="417"/>
      <c r="J154" s="419"/>
      <c r="K154" s="421"/>
      <c r="L154" s="423"/>
      <c r="M154" s="423"/>
      <c r="N154" s="115"/>
      <c r="O154" s="116"/>
      <c r="P154" s="112"/>
      <c r="Q154" s="417"/>
      <c r="R154" s="419"/>
      <c r="S154" s="421"/>
      <c r="T154" s="423"/>
      <c r="U154" s="423"/>
      <c r="V154" s="115"/>
      <c r="W154" s="116"/>
      <c r="X154" s="112"/>
      <c r="Y154" s="417"/>
      <c r="Z154" s="419"/>
      <c r="AA154" s="421"/>
      <c r="AB154" s="423"/>
      <c r="AC154" s="423"/>
      <c r="AD154" s="115"/>
      <c r="AE154" s="116"/>
      <c r="AF154" s="112"/>
      <c r="AG154" s="417"/>
      <c r="AH154" s="419"/>
      <c r="AI154" s="421"/>
      <c r="AJ154" s="423"/>
      <c r="AK154" s="423"/>
      <c r="AL154" s="115"/>
      <c r="AM154" s="116"/>
      <c r="AN154" s="112"/>
      <c r="AO154" s="417"/>
      <c r="AP154" s="419"/>
      <c r="AQ154" s="421"/>
      <c r="AR154" s="423"/>
      <c r="AS154" s="423"/>
      <c r="AT154" s="115"/>
      <c r="AU154" s="116"/>
    </row>
    <row r="155" spans="1:47" s="117" customFormat="1" ht="35.25" customHeight="1" x14ac:dyDescent="0.2">
      <c r="A155" s="416" t="s">
        <v>27</v>
      </c>
      <c r="B155" s="430" t="s">
        <v>340</v>
      </c>
      <c r="C155" s="424" t="s">
        <v>350</v>
      </c>
      <c r="D155" s="431">
        <v>3</v>
      </c>
      <c r="E155" s="431"/>
      <c r="F155" s="115"/>
      <c r="G155" s="113"/>
      <c r="H155" s="115"/>
      <c r="I155" s="416" t="s">
        <v>27</v>
      </c>
      <c r="J155" s="430" t="s">
        <v>340</v>
      </c>
      <c r="K155" s="424" t="s">
        <v>350</v>
      </c>
      <c r="L155" s="431">
        <v>3</v>
      </c>
      <c r="M155" s="431"/>
      <c r="N155" s="115"/>
      <c r="O155" s="113"/>
      <c r="P155" s="115"/>
      <c r="Q155" s="416" t="s">
        <v>27</v>
      </c>
      <c r="R155" s="430" t="s">
        <v>340</v>
      </c>
      <c r="S155" s="424" t="s">
        <v>350</v>
      </c>
      <c r="T155" s="431">
        <v>3</v>
      </c>
      <c r="U155" s="431"/>
      <c r="V155" s="115"/>
      <c r="W155" s="113"/>
      <c r="X155" s="115"/>
      <c r="Y155" s="416" t="s">
        <v>27</v>
      </c>
      <c r="Z155" s="430" t="s">
        <v>340</v>
      </c>
      <c r="AA155" s="424" t="s">
        <v>350</v>
      </c>
      <c r="AB155" s="431">
        <v>3</v>
      </c>
      <c r="AC155" s="431"/>
      <c r="AD155" s="115"/>
      <c r="AE155" s="113"/>
      <c r="AF155" s="115"/>
      <c r="AG155" s="416" t="s">
        <v>27</v>
      </c>
      <c r="AH155" s="430" t="s">
        <v>340</v>
      </c>
      <c r="AI155" s="424" t="s">
        <v>350</v>
      </c>
      <c r="AJ155" s="431">
        <v>3</v>
      </c>
      <c r="AK155" s="431"/>
      <c r="AL155" s="115"/>
      <c r="AM155" s="113"/>
      <c r="AN155" s="115"/>
      <c r="AO155" s="416" t="s">
        <v>27</v>
      </c>
      <c r="AP155" s="430" t="s">
        <v>340</v>
      </c>
      <c r="AQ155" s="424" t="s">
        <v>350</v>
      </c>
      <c r="AR155" s="431">
        <v>3</v>
      </c>
      <c r="AS155" s="431"/>
      <c r="AT155" s="115"/>
      <c r="AU155" s="113"/>
    </row>
    <row r="156" spans="1:47" s="117" customFormat="1" ht="35.25" customHeight="1" x14ac:dyDescent="0.2">
      <c r="A156" s="417"/>
      <c r="B156" s="419"/>
      <c r="C156" s="421"/>
      <c r="D156" s="423"/>
      <c r="E156" s="423"/>
      <c r="F156" s="115"/>
      <c r="G156" s="113"/>
      <c r="H156" s="115"/>
      <c r="I156" s="417"/>
      <c r="J156" s="419"/>
      <c r="K156" s="421"/>
      <c r="L156" s="423"/>
      <c r="M156" s="423"/>
      <c r="N156" s="115"/>
      <c r="O156" s="113"/>
      <c r="P156" s="115"/>
      <c r="Q156" s="417"/>
      <c r="R156" s="419"/>
      <c r="S156" s="421"/>
      <c r="T156" s="423"/>
      <c r="U156" s="423"/>
      <c r="V156" s="115"/>
      <c r="W156" s="113"/>
      <c r="X156" s="115"/>
      <c r="Y156" s="417"/>
      <c r="Z156" s="419"/>
      <c r="AA156" s="421"/>
      <c r="AB156" s="423"/>
      <c r="AC156" s="423"/>
      <c r="AD156" s="115"/>
      <c r="AE156" s="113"/>
      <c r="AF156" s="115"/>
      <c r="AG156" s="417"/>
      <c r="AH156" s="419"/>
      <c r="AI156" s="421"/>
      <c r="AJ156" s="423"/>
      <c r="AK156" s="423"/>
      <c r="AL156" s="115"/>
      <c r="AM156" s="113"/>
      <c r="AN156" s="115"/>
      <c r="AO156" s="417"/>
      <c r="AP156" s="419"/>
      <c r="AQ156" s="421"/>
      <c r="AR156" s="423"/>
      <c r="AS156" s="423"/>
      <c r="AT156" s="115"/>
      <c r="AU156" s="113"/>
    </row>
    <row r="157" spans="1:47" s="117" customFormat="1" ht="35.25" customHeight="1" x14ac:dyDescent="0.2">
      <c r="A157" s="416" t="s">
        <v>24</v>
      </c>
      <c r="B157" s="430" t="s">
        <v>340</v>
      </c>
      <c r="C157" s="424" t="s">
        <v>351</v>
      </c>
      <c r="D157" s="431">
        <v>2</v>
      </c>
      <c r="E157" s="431"/>
      <c r="F157" s="115"/>
      <c r="G157" s="113"/>
      <c r="H157" s="115"/>
      <c r="I157" s="416" t="s">
        <v>24</v>
      </c>
      <c r="J157" s="430" t="s">
        <v>340</v>
      </c>
      <c r="K157" s="424" t="s">
        <v>351</v>
      </c>
      <c r="L157" s="431">
        <v>2</v>
      </c>
      <c r="M157" s="431"/>
      <c r="N157" s="115"/>
      <c r="O157" s="113"/>
      <c r="P157" s="115"/>
      <c r="Q157" s="416" t="s">
        <v>24</v>
      </c>
      <c r="R157" s="430" t="s">
        <v>340</v>
      </c>
      <c r="S157" s="424" t="s">
        <v>351</v>
      </c>
      <c r="T157" s="431">
        <v>2</v>
      </c>
      <c r="U157" s="431"/>
      <c r="V157" s="115"/>
      <c r="W157" s="113"/>
      <c r="X157" s="115"/>
      <c r="Y157" s="416" t="s">
        <v>24</v>
      </c>
      <c r="Z157" s="430" t="s">
        <v>340</v>
      </c>
      <c r="AA157" s="424" t="s">
        <v>351</v>
      </c>
      <c r="AB157" s="431">
        <v>2</v>
      </c>
      <c r="AC157" s="431"/>
      <c r="AD157" s="115"/>
      <c r="AE157" s="113"/>
      <c r="AF157" s="115"/>
      <c r="AG157" s="416" t="s">
        <v>24</v>
      </c>
      <c r="AH157" s="430" t="s">
        <v>340</v>
      </c>
      <c r="AI157" s="424" t="s">
        <v>351</v>
      </c>
      <c r="AJ157" s="431">
        <v>2</v>
      </c>
      <c r="AK157" s="431"/>
      <c r="AL157" s="115"/>
      <c r="AM157" s="113"/>
      <c r="AN157" s="115"/>
      <c r="AO157" s="416" t="s">
        <v>24</v>
      </c>
      <c r="AP157" s="430" t="s">
        <v>340</v>
      </c>
      <c r="AQ157" s="424" t="s">
        <v>351</v>
      </c>
      <c r="AR157" s="431">
        <v>2</v>
      </c>
      <c r="AS157" s="431"/>
      <c r="AT157" s="115"/>
      <c r="AU157" s="113"/>
    </row>
    <row r="158" spans="1:47" s="117" customFormat="1" ht="35.25" customHeight="1" x14ac:dyDescent="0.2">
      <c r="A158" s="417"/>
      <c r="B158" s="419"/>
      <c r="C158" s="421"/>
      <c r="D158" s="423"/>
      <c r="E158" s="423"/>
      <c r="F158" s="115"/>
      <c r="G158" s="113"/>
      <c r="H158" s="115"/>
      <c r="I158" s="417"/>
      <c r="J158" s="419"/>
      <c r="K158" s="421"/>
      <c r="L158" s="423"/>
      <c r="M158" s="423"/>
      <c r="N158" s="115"/>
      <c r="O158" s="113"/>
      <c r="P158" s="115"/>
      <c r="Q158" s="417"/>
      <c r="R158" s="419"/>
      <c r="S158" s="421"/>
      <c r="T158" s="423"/>
      <c r="U158" s="423"/>
      <c r="V158" s="115"/>
      <c r="W158" s="113"/>
      <c r="X158" s="115"/>
      <c r="Y158" s="417"/>
      <c r="Z158" s="419"/>
      <c r="AA158" s="421"/>
      <c r="AB158" s="423"/>
      <c r="AC158" s="423"/>
      <c r="AD158" s="115"/>
      <c r="AE158" s="113"/>
      <c r="AF158" s="115"/>
      <c r="AG158" s="417"/>
      <c r="AH158" s="419"/>
      <c r="AI158" s="421"/>
      <c r="AJ158" s="423"/>
      <c r="AK158" s="423"/>
      <c r="AL158" s="115"/>
      <c r="AM158" s="113"/>
      <c r="AN158" s="115"/>
      <c r="AO158" s="417"/>
      <c r="AP158" s="419"/>
      <c r="AQ158" s="421"/>
      <c r="AR158" s="423"/>
      <c r="AS158" s="423"/>
      <c r="AT158" s="115"/>
      <c r="AU158" s="113"/>
    </row>
    <row r="159" spans="1:47" s="117" customFormat="1" ht="35.25" customHeight="1" x14ac:dyDescent="0.2">
      <c r="A159" s="416" t="s">
        <v>37</v>
      </c>
      <c r="B159" s="430" t="s">
        <v>338</v>
      </c>
      <c r="C159" s="424" t="s">
        <v>349</v>
      </c>
      <c r="D159" s="431">
        <v>1</v>
      </c>
      <c r="E159" s="431"/>
      <c r="F159" s="115"/>
      <c r="G159" s="113"/>
      <c r="H159" s="112"/>
      <c r="I159" s="416" t="s">
        <v>37</v>
      </c>
      <c r="J159" s="430" t="s">
        <v>338</v>
      </c>
      <c r="K159" s="424" t="s">
        <v>349</v>
      </c>
      <c r="L159" s="431">
        <v>1</v>
      </c>
      <c r="M159" s="431"/>
      <c r="N159" s="115"/>
      <c r="O159" s="113"/>
      <c r="P159" s="112"/>
      <c r="Q159" s="416" t="s">
        <v>37</v>
      </c>
      <c r="R159" s="430" t="s">
        <v>338</v>
      </c>
      <c r="S159" s="424" t="s">
        <v>349</v>
      </c>
      <c r="T159" s="431">
        <v>1</v>
      </c>
      <c r="U159" s="431"/>
      <c r="V159" s="115"/>
      <c r="W159" s="113"/>
      <c r="X159" s="112"/>
      <c r="Y159" s="416" t="s">
        <v>37</v>
      </c>
      <c r="Z159" s="430" t="s">
        <v>338</v>
      </c>
      <c r="AA159" s="424" t="s">
        <v>349</v>
      </c>
      <c r="AB159" s="431">
        <v>1</v>
      </c>
      <c r="AC159" s="431"/>
      <c r="AD159" s="115"/>
      <c r="AE159" s="113"/>
      <c r="AF159" s="112"/>
      <c r="AG159" s="416" t="s">
        <v>37</v>
      </c>
      <c r="AH159" s="430" t="s">
        <v>338</v>
      </c>
      <c r="AI159" s="424" t="s">
        <v>349</v>
      </c>
      <c r="AJ159" s="431">
        <v>1</v>
      </c>
      <c r="AK159" s="431"/>
      <c r="AL159" s="115"/>
      <c r="AM159" s="113"/>
      <c r="AN159" s="112"/>
      <c r="AO159" s="416" t="s">
        <v>37</v>
      </c>
      <c r="AP159" s="430" t="s">
        <v>338</v>
      </c>
      <c r="AQ159" s="424" t="s">
        <v>349</v>
      </c>
      <c r="AR159" s="431">
        <v>1</v>
      </c>
      <c r="AS159" s="431"/>
      <c r="AT159" s="115"/>
      <c r="AU159" s="113"/>
    </row>
    <row r="160" spans="1:47" s="117" customFormat="1" ht="35.25" customHeight="1" thickBot="1" x14ac:dyDescent="0.25">
      <c r="A160" s="436"/>
      <c r="B160" s="433"/>
      <c r="C160" s="434"/>
      <c r="D160" s="435"/>
      <c r="E160" s="435"/>
      <c r="F160" s="115"/>
      <c r="G160" s="113"/>
      <c r="H160" s="112"/>
      <c r="I160" s="436"/>
      <c r="J160" s="433"/>
      <c r="K160" s="434"/>
      <c r="L160" s="435"/>
      <c r="M160" s="435"/>
      <c r="N160" s="115"/>
      <c r="O160" s="113"/>
      <c r="P160" s="112"/>
      <c r="Q160" s="436"/>
      <c r="R160" s="433"/>
      <c r="S160" s="434"/>
      <c r="T160" s="435"/>
      <c r="U160" s="435"/>
      <c r="V160" s="115"/>
      <c r="W160" s="113"/>
      <c r="X160" s="112"/>
      <c r="Y160" s="436"/>
      <c r="Z160" s="433"/>
      <c r="AA160" s="434"/>
      <c r="AB160" s="435"/>
      <c r="AC160" s="435"/>
      <c r="AD160" s="115"/>
      <c r="AE160" s="113"/>
      <c r="AF160" s="112"/>
      <c r="AG160" s="436"/>
      <c r="AH160" s="433"/>
      <c r="AI160" s="434"/>
      <c r="AJ160" s="435"/>
      <c r="AK160" s="435"/>
      <c r="AL160" s="115"/>
      <c r="AM160" s="113"/>
      <c r="AN160" s="112"/>
      <c r="AO160" s="436"/>
      <c r="AP160" s="433"/>
      <c r="AQ160" s="434"/>
      <c r="AR160" s="435"/>
      <c r="AS160" s="435"/>
      <c r="AT160" s="115"/>
      <c r="AU160" s="113"/>
    </row>
    <row r="161" spans="1:47" x14ac:dyDescent="0.2">
      <c r="A161" s="112"/>
      <c r="B161" s="112"/>
      <c r="C161" s="112"/>
      <c r="D161" s="112"/>
      <c r="E161" s="112"/>
      <c r="F161" s="112"/>
      <c r="G161" s="113"/>
      <c r="H161" s="115"/>
      <c r="I161" s="112"/>
      <c r="J161" s="112"/>
      <c r="K161" s="112"/>
      <c r="L161" s="112"/>
      <c r="M161" s="112"/>
      <c r="N161" s="112"/>
      <c r="O161" s="113"/>
      <c r="P161" s="115"/>
      <c r="Q161" s="112"/>
      <c r="R161" s="112"/>
      <c r="S161" s="112"/>
      <c r="T161" s="112"/>
      <c r="U161" s="112"/>
      <c r="V161" s="112"/>
      <c r="W161" s="113"/>
      <c r="X161" s="115"/>
      <c r="Y161" s="112"/>
      <c r="Z161" s="112"/>
      <c r="AA161" s="112"/>
      <c r="AB161" s="112"/>
      <c r="AC161" s="112"/>
      <c r="AD161" s="112"/>
      <c r="AE161" s="113"/>
      <c r="AF161" s="115"/>
      <c r="AG161" s="112"/>
      <c r="AH161" s="112"/>
      <c r="AI161" s="112"/>
      <c r="AJ161" s="112"/>
      <c r="AK161" s="112"/>
      <c r="AL161" s="112"/>
      <c r="AM161" s="113"/>
      <c r="AN161" s="115"/>
      <c r="AO161" s="112"/>
      <c r="AP161" s="112"/>
      <c r="AQ161" s="112"/>
      <c r="AR161" s="112"/>
      <c r="AS161" s="112"/>
      <c r="AT161" s="112"/>
      <c r="AU161" s="113"/>
    </row>
    <row r="162" spans="1:47" ht="15" thickBot="1" x14ac:dyDescent="0.25">
      <c r="A162" s="112"/>
      <c r="B162" s="112"/>
      <c r="C162" s="112"/>
      <c r="D162" s="112"/>
      <c r="E162" s="112"/>
      <c r="F162" s="112"/>
      <c r="G162" s="113"/>
      <c r="H162" s="115"/>
      <c r="I162" s="112"/>
      <c r="J162" s="112"/>
      <c r="K162" s="112"/>
      <c r="L162" s="112"/>
      <c r="M162" s="112"/>
      <c r="N162" s="112"/>
      <c r="O162" s="113"/>
      <c r="P162" s="115"/>
      <c r="Q162" s="112"/>
      <c r="R162" s="112"/>
      <c r="S162" s="112"/>
      <c r="T162" s="112"/>
      <c r="U162" s="112"/>
      <c r="V162" s="112"/>
      <c r="W162" s="113"/>
      <c r="X162" s="115"/>
      <c r="Y162" s="112"/>
      <c r="Z162" s="112"/>
      <c r="AA162" s="112"/>
      <c r="AB162" s="112"/>
      <c r="AC162" s="112"/>
      <c r="AD162" s="112"/>
      <c r="AE162" s="113"/>
      <c r="AF162" s="115"/>
      <c r="AG162" s="112"/>
      <c r="AH162" s="112"/>
      <c r="AI162" s="112"/>
      <c r="AJ162" s="112"/>
      <c r="AK162" s="112"/>
      <c r="AL162" s="112"/>
      <c r="AM162" s="113"/>
      <c r="AN162" s="115"/>
      <c r="AO162" s="112"/>
      <c r="AP162" s="112"/>
      <c r="AQ162" s="112"/>
      <c r="AR162" s="112"/>
      <c r="AS162" s="112"/>
      <c r="AT162" s="112"/>
      <c r="AU162" s="113"/>
    </row>
    <row r="163" spans="1:47" ht="15.75" customHeight="1" thickBot="1" x14ac:dyDescent="0.25">
      <c r="A163" s="437" t="s">
        <v>456</v>
      </c>
      <c r="B163" s="438"/>
      <c r="C163" s="157" t="s">
        <v>457</v>
      </c>
      <c r="D163" s="437" t="s">
        <v>458</v>
      </c>
      <c r="E163" s="438"/>
      <c r="F163" s="112"/>
      <c r="G163" s="113"/>
      <c r="H163" s="115"/>
      <c r="I163" s="437" t="s">
        <v>456</v>
      </c>
      <c r="J163" s="438"/>
      <c r="K163" s="157" t="s">
        <v>457</v>
      </c>
      <c r="L163" s="437" t="s">
        <v>458</v>
      </c>
      <c r="M163" s="438"/>
      <c r="N163" s="112"/>
      <c r="O163" s="113"/>
      <c r="P163" s="115"/>
      <c r="Q163" s="437" t="s">
        <v>456</v>
      </c>
      <c r="R163" s="438"/>
      <c r="S163" s="157" t="s">
        <v>457</v>
      </c>
      <c r="T163" s="437" t="s">
        <v>458</v>
      </c>
      <c r="U163" s="438"/>
      <c r="V163" s="112"/>
      <c r="W163" s="113"/>
      <c r="X163" s="115"/>
      <c r="Y163" s="437" t="s">
        <v>456</v>
      </c>
      <c r="Z163" s="438"/>
      <c r="AA163" s="157" t="s">
        <v>457</v>
      </c>
      <c r="AB163" s="437" t="s">
        <v>458</v>
      </c>
      <c r="AC163" s="438"/>
      <c r="AD163" s="112"/>
      <c r="AE163" s="113"/>
      <c r="AF163" s="115"/>
      <c r="AG163" s="437" t="s">
        <v>456</v>
      </c>
      <c r="AH163" s="438"/>
      <c r="AI163" s="157" t="s">
        <v>457</v>
      </c>
      <c r="AJ163" s="437" t="s">
        <v>458</v>
      </c>
      <c r="AK163" s="438"/>
      <c r="AL163" s="112"/>
      <c r="AM163" s="113"/>
      <c r="AN163" s="115"/>
      <c r="AO163" s="437" t="s">
        <v>456</v>
      </c>
      <c r="AP163" s="438"/>
      <c r="AQ163" s="157" t="s">
        <v>457</v>
      </c>
      <c r="AR163" s="437" t="s">
        <v>458</v>
      </c>
      <c r="AS163" s="438"/>
      <c r="AT163" s="112"/>
      <c r="AU163" s="113"/>
    </row>
    <row r="164" spans="1:47" ht="15" thickBot="1" x14ac:dyDescent="0.25">
      <c r="A164" s="437"/>
      <c r="B164" s="438"/>
      <c r="C164" s="157"/>
      <c r="D164" s="437"/>
      <c r="E164" s="438"/>
      <c r="F164" s="112"/>
      <c r="G164" s="113"/>
      <c r="H164" s="115"/>
      <c r="I164" s="437"/>
      <c r="J164" s="438"/>
      <c r="K164" s="157"/>
      <c r="L164" s="437"/>
      <c r="M164" s="438"/>
      <c r="N164" s="112"/>
      <c r="O164" s="113"/>
      <c r="P164" s="115"/>
      <c r="Q164" s="437"/>
      <c r="R164" s="438"/>
      <c r="S164" s="157"/>
      <c r="T164" s="437"/>
      <c r="U164" s="438"/>
      <c r="V164" s="112"/>
      <c r="W164" s="113"/>
      <c r="X164" s="115"/>
      <c r="Y164" s="437"/>
      <c r="Z164" s="438"/>
      <c r="AA164" s="157"/>
      <c r="AB164" s="437"/>
      <c r="AC164" s="438"/>
      <c r="AD164" s="112"/>
      <c r="AE164" s="113"/>
      <c r="AF164" s="115"/>
      <c r="AG164" s="437"/>
      <c r="AH164" s="438"/>
      <c r="AI164" s="157"/>
      <c r="AJ164" s="437"/>
      <c r="AK164" s="438"/>
      <c r="AL164" s="112"/>
      <c r="AM164" s="113"/>
      <c r="AN164" s="115"/>
      <c r="AO164" s="437"/>
      <c r="AP164" s="438"/>
      <c r="AQ164" s="157"/>
      <c r="AR164" s="437"/>
      <c r="AS164" s="438"/>
      <c r="AT164" s="112"/>
      <c r="AU164" s="113"/>
    </row>
    <row r="165" spans="1:47" x14ac:dyDescent="0.2">
      <c r="A165" s="158"/>
      <c r="B165" s="158"/>
      <c r="C165" s="159"/>
      <c r="D165" s="158"/>
      <c r="E165" s="158"/>
      <c r="F165" s="112"/>
      <c r="G165" s="113"/>
      <c r="H165" s="115"/>
      <c r="I165" s="158"/>
      <c r="J165" s="158"/>
      <c r="K165" s="159"/>
      <c r="L165" s="158"/>
      <c r="M165" s="158"/>
      <c r="N165" s="112"/>
      <c r="O165" s="113"/>
      <c r="P165" s="115"/>
      <c r="Q165" s="158"/>
      <c r="R165" s="158"/>
      <c r="S165" s="159"/>
      <c r="T165" s="158"/>
      <c r="U165" s="158"/>
      <c r="V165" s="112"/>
      <c r="W165" s="113"/>
      <c r="X165" s="115"/>
      <c r="Y165" s="158"/>
      <c r="Z165" s="158"/>
      <c r="AA165" s="159"/>
      <c r="AB165" s="158"/>
      <c r="AC165" s="158"/>
      <c r="AD165" s="112"/>
      <c r="AE165" s="113"/>
      <c r="AF165" s="115"/>
      <c r="AG165" s="158"/>
      <c r="AH165" s="158"/>
      <c r="AI165" s="159"/>
      <c r="AJ165" s="158"/>
      <c r="AK165" s="158"/>
      <c r="AL165" s="112"/>
      <c r="AM165" s="113"/>
      <c r="AN165" s="115"/>
      <c r="AO165" s="158"/>
      <c r="AP165" s="158"/>
      <c r="AQ165" s="159"/>
      <c r="AR165" s="158"/>
      <c r="AS165" s="158"/>
      <c r="AT165" s="112"/>
      <c r="AU165" s="113"/>
    </row>
    <row r="166" spans="1:47" x14ac:dyDescent="0.2">
      <c r="A166" s="112"/>
      <c r="B166" s="112"/>
      <c r="C166" s="112"/>
      <c r="D166" s="112"/>
      <c r="E166" s="112"/>
      <c r="F166" s="112"/>
      <c r="G166" s="113"/>
      <c r="H166" s="112"/>
      <c r="I166" s="112"/>
      <c r="J166" s="112"/>
      <c r="K166" s="112"/>
      <c r="L166" s="112"/>
      <c r="M166" s="112"/>
      <c r="N166" s="112"/>
      <c r="O166" s="113"/>
      <c r="P166" s="112"/>
      <c r="Q166" s="112"/>
      <c r="R166" s="112"/>
      <c r="S166" s="112"/>
      <c r="T166" s="112"/>
      <c r="U166" s="112"/>
      <c r="V166" s="112"/>
      <c r="W166" s="113"/>
      <c r="X166" s="112"/>
      <c r="Y166" s="112"/>
      <c r="Z166" s="112"/>
      <c r="AA166" s="112"/>
      <c r="AB166" s="112"/>
      <c r="AC166" s="112"/>
      <c r="AD166" s="112"/>
      <c r="AE166" s="113"/>
      <c r="AF166" s="112"/>
      <c r="AG166" s="112"/>
      <c r="AH166" s="112"/>
      <c r="AI166" s="112"/>
      <c r="AJ166" s="112"/>
      <c r="AK166" s="112"/>
      <c r="AL166" s="112"/>
      <c r="AM166" s="113"/>
      <c r="AN166" s="112"/>
      <c r="AO166" s="112"/>
      <c r="AP166" s="112"/>
      <c r="AQ166" s="112"/>
      <c r="AR166" s="112"/>
      <c r="AS166" s="112"/>
      <c r="AT166" s="112"/>
      <c r="AU166" s="113"/>
    </row>
    <row r="167" spans="1:47" x14ac:dyDescent="0.2">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row>
    <row r="168" spans="1:47" ht="15" thickBot="1" x14ac:dyDescent="0.25">
      <c r="A168" s="120"/>
      <c r="B168" s="112"/>
      <c r="C168" s="112"/>
      <c r="D168" s="112"/>
      <c r="E168" s="112"/>
      <c r="F168" s="112"/>
      <c r="G168" s="113"/>
      <c r="H168" s="115"/>
      <c r="I168" s="112"/>
      <c r="J168" s="112"/>
      <c r="K168" s="112"/>
      <c r="L168" s="112"/>
      <c r="M168" s="112"/>
      <c r="N168" s="112"/>
      <c r="O168" s="113"/>
      <c r="P168" s="115"/>
      <c r="Q168" s="112"/>
      <c r="R168" s="112"/>
      <c r="S168" s="112"/>
      <c r="T168" s="112"/>
      <c r="U168" s="112"/>
      <c r="V168" s="112"/>
      <c r="W168" s="113"/>
      <c r="X168" s="115"/>
      <c r="Y168" s="112"/>
      <c r="Z168" s="112"/>
      <c r="AA168" s="112"/>
      <c r="AB168" s="112"/>
      <c r="AC168" s="112"/>
      <c r="AD168" s="112"/>
      <c r="AE168" s="113"/>
      <c r="AF168" s="115"/>
      <c r="AG168" s="112"/>
      <c r="AH168" s="112"/>
      <c r="AI168" s="112"/>
      <c r="AJ168" s="112"/>
      <c r="AK168" s="112"/>
      <c r="AL168" s="112"/>
      <c r="AM168" s="113"/>
      <c r="AN168" s="115"/>
      <c r="AO168" s="112"/>
      <c r="AP168" s="112"/>
      <c r="AQ168" s="112"/>
      <c r="AR168" s="112"/>
      <c r="AS168" s="112"/>
      <c r="AT168" s="112"/>
      <c r="AU168" s="113"/>
    </row>
    <row r="169" spans="1:47" ht="62.25" customHeight="1" thickBot="1" x14ac:dyDescent="0.25">
      <c r="A169" s="114" t="s">
        <v>347</v>
      </c>
      <c r="B169" s="425" t="e">
        <f>'DAFP V14'!#REF!</f>
        <v>#REF!</v>
      </c>
      <c r="C169" s="426"/>
      <c r="D169" s="426"/>
      <c r="E169" s="427"/>
      <c r="F169" s="112"/>
      <c r="G169" s="113"/>
      <c r="H169" s="115"/>
      <c r="I169" s="114" t="s">
        <v>347</v>
      </c>
      <c r="J169" s="425" t="e">
        <f>$B$169</f>
        <v>#REF!</v>
      </c>
      <c r="K169" s="426"/>
      <c r="L169" s="426"/>
      <c r="M169" s="427"/>
      <c r="N169" s="112"/>
      <c r="O169" s="113"/>
      <c r="P169" s="115"/>
      <c r="Q169" s="114" t="s">
        <v>347</v>
      </c>
      <c r="R169" s="425" t="e">
        <f>$B$169</f>
        <v>#REF!</v>
      </c>
      <c r="S169" s="426"/>
      <c r="T169" s="426"/>
      <c r="U169" s="427"/>
      <c r="V169" s="112"/>
      <c r="W169" s="113"/>
      <c r="X169" s="115"/>
      <c r="Y169" s="114" t="s">
        <v>347</v>
      </c>
      <c r="Z169" s="425" t="e">
        <f>$B$169</f>
        <v>#REF!</v>
      </c>
      <c r="AA169" s="426"/>
      <c r="AB169" s="426"/>
      <c r="AC169" s="427"/>
      <c r="AD169" s="112"/>
      <c r="AE169" s="113"/>
      <c r="AF169" s="115"/>
      <c r="AG169" s="114" t="s">
        <v>347</v>
      </c>
      <c r="AH169" s="425" t="e">
        <f>$B$169</f>
        <v>#REF!</v>
      </c>
      <c r="AI169" s="426"/>
      <c r="AJ169" s="426"/>
      <c r="AK169" s="427"/>
      <c r="AL169" s="112"/>
      <c r="AM169" s="113"/>
      <c r="AN169" s="115"/>
      <c r="AO169" s="114" t="s">
        <v>347</v>
      </c>
      <c r="AP169" s="425" t="e">
        <f>$B$169</f>
        <v>#REF!</v>
      </c>
      <c r="AQ169" s="426"/>
      <c r="AR169" s="426"/>
      <c r="AS169" s="427"/>
      <c r="AT169" s="112"/>
      <c r="AU169" s="113"/>
    </row>
    <row r="170" spans="1:47" ht="18.75" customHeight="1" thickBot="1" x14ac:dyDescent="0.25">
      <c r="A170" s="439" t="s">
        <v>327</v>
      </c>
      <c r="B170" s="440"/>
      <c r="C170" s="440"/>
      <c r="D170" s="440"/>
      <c r="E170" s="441"/>
      <c r="F170" s="112"/>
      <c r="G170" s="113"/>
      <c r="H170" s="115"/>
      <c r="I170" s="439" t="s">
        <v>327</v>
      </c>
      <c r="J170" s="440"/>
      <c r="K170" s="440"/>
      <c r="L170" s="440"/>
      <c r="M170" s="441"/>
      <c r="N170" s="112"/>
      <c r="O170" s="113"/>
      <c r="P170" s="115"/>
      <c r="Q170" s="439" t="s">
        <v>327</v>
      </c>
      <c r="R170" s="440"/>
      <c r="S170" s="440"/>
      <c r="T170" s="440"/>
      <c r="U170" s="441"/>
      <c r="V170" s="112"/>
      <c r="W170" s="113"/>
      <c r="X170" s="115"/>
      <c r="Y170" s="439" t="s">
        <v>327</v>
      </c>
      <c r="Z170" s="440"/>
      <c r="AA170" s="440"/>
      <c r="AB170" s="440"/>
      <c r="AC170" s="441"/>
      <c r="AD170" s="112"/>
      <c r="AE170" s="113"/>
      <c r="AF170" s="115"/>
      <c r="AG170" s="439" t="s">
        <v>327</v>
      </c>
      <c r="AH170" s="440"/>
      <c r="AI170" s="440"/>
      <c r="AJ170" s="440"/>
      <c r="AK170" s="441"/>
      <c r="AL170" s="112"/>
      <c r="AM170" s="113"/>
      <c r="AN170" s="115"/>
      <c r="AO170" s="439" t="s">
        <v>327</v>
      </c>
      <c r="AP170" s="440"/>
      <c r="AQ170" s="440"/>
      <c r="AR170" s="440"/>
      <c r="AS170" s="441"/>
      <c r="AT170" s="112"/>
      <c r="AU170" s="113"/>
    </row>
    <row r="171" spans="1:47" ht="36.75" thickBot="1" x14ac:dyDescent="0.25">
      <c r="A171" s="107" t="s">
        <v>328</v>
      </c>
      <c r="B171" s="108" t="s">
        <v>329</v>
      </c>
      <c r="C171" s="108" t="s">
        <v>330</v>
      </c>
      <c r="D171" s="108" t="s">
        <v>331</v>
      </c>
      <c r="E171" s="108" t="s">
        <v>332</v>
      </c>
      <c r="F171" s="112"/>
      <c r="G171" s="113"/>
      <c r="H171" s="115"/>
      <c r="I171" s="107" t="s">
        <v>328</v>
      </c>
      <c r="J171" s="108" t="s">
        <v>329</v>
      </c>
      <c r="K171" s="108" t="s">
        <v>330</v>
      </c>
      <c r="L171" s="108" t="s">
        <v>331</v>
      </c>
      <c r="M171" s="108" t="s">
        <v>332</v>
      </c>
      <c r="N171" s="112"/>
      <c r="O171" s="113"/>
      <c r="P171" s="115"/>
      <c r="Q171" s="107" t="s">
        <v>328</v>
      </c>
      <c r="R171" s="108" t="s">
        <v>329</v>
      </c>
      <c r="S171" s="108" t="s">
        <v>330</v>
      </c>
      <c r="T171" s="108" t="s">
        <v>331</v>
      </c>
      <c r="U171" s="108" t="s">
        <v>332</v>
      </c>
      <c r="V171" s="112"/>
      <c r="W171" s="113"/>
      <c r="X171" s="115"/>
      <c r="Y171" s="107" t="s">
        <v>328</v>
      </c>
      <c r="Z171" s="108" t="s">
        <v>329</v>
      </c>
      <c r="AA171" s="108" t="s">
        <v>330</v>
      </c>
      <c r="AB171" s="108" t="s">
        <v>331</v>
      </c>
      <c r="AC171" s="108" t="s">
        <v>332</v>
      </c>
      <c r="AD171" s="112"/>
      <c r="AE171" s="113"/>
      <c r="AF171" s="115"/>
      <c r="AG171" s="107" t="s">
        <v>328</v>
      </c>
      <c r="AH171" s="108" t="s">
        <v>329</v>
      </c>
      <c r="AI171" s="108" t="s">
        <v>330</v>
      </c>
      <c r="AJ171" s="108" t="s">
        <v>331</v>
      </c>
      <c r="AK171" s="108" t="s">
        <v>332</v>
      </c>
      <c r="AL171" s="112"/>
      <c r="AM171" s="113"/>
      <c r="AN171" s="115"/>
      <c r="AO171" s="107" t="s">
        <v>328</v>
      </c>
      <c r="AP171" s="108" t="s">
        <v>329</v>
      </c>
      <c r="AQ171" s="108" t="s">
        <v>330</v>
      </c>
      <c r="AR171" s="108" t="s">
        <v>331</v>
      </c>
      <c r="AS171" s="108" t="s">
        <v>332</v>
      </c>
      <c r="AT171" s="112"/>
      <c r="AU171" s="113"/>
    </row>
    <row r="172" spans="1:47" s="117" customFormat="1" ht="35.25" customHeight="1" x14ac:dyDescent="0.2">
      <c r="A172" s="428" t="s">
        <v>307</v>
      </c>
      <c r="B172" s="418" t="s">
        <v>339</v>
      </c>
      <c r="C172" s="420" t="s">
        <v>352</v>
      </c>
      <c r="D172" s="422">
        <v>5</v>
      </c>
      <c r="E172" s="422"/>
      <c r="F172" s="115"/>
      <c r="G172" s="116"/>
      <c r="H172" s="112"/>
      <c r="I172" s="428" t="s">
        <v>307</v>
      </c>
      <c r="J172" s="418" t="s">
        <v>339</v>
      </c>
      <c r="K172" s="420" t="s">
        <v>352</v>
      </c>
      <c r="L172" s="422">
        <v>5</v>
      </c>
      <c r="M172" s="422"/>
      <c r="N172" s="115"/>
      <c r="O172" s="116"/>
      <c r="P172" s="112"/>
      <c r="Q172" s="428" t="s">
        <v>307</v>
      </c>
      <c r="R172" s="418" t="s">
        <v>339</v>
      </c>
      <c r="S172" s="420" t="s">
        <v>352</v>
      </c>
      <c r="T172" s="422">
        <v>5</v>
      </c>
      <c r="U172" s="422"/>
      <c r="V172" s="115"/>
      <c r="W172" s="116"/>
      <c r="X172" s="112"/>
      <c r="Y172" s="428" t="s">
        <v>307</v>
      </c>
      <c r="Z172" s="418" t="s">
        <v>339</v>
      </c>
      <c r="AA172" s="420" t="s">
        <v>352</v>
      </c>
      <c r="AB172" s="422">
        <v>5</v>
      </c>
      <c r="AC172" s="422"/>
      <c r="AD172" s="115"/>
      <c r="AE172" s="116"/>
      <c r="AF172" s="112"/>
      <c r="AG172" s="428" t="s">
        <v>307</v>
      </c>
      <c r="AH172" s="418" t="s">
        <v>339</v>
      </c>
      <c r="AI172" s="420" t="s">
        <v>352</v>
      </c>
      <c r="AJ172" s="422">
        <v>5</v>
      </c>
      <c r="AK172" s="422"/>
      <c r="AL172" s="115"/>
      <c r="AM172" s="116"/>
      <c r="AN172" s="112"/>
      <c r="AO172" s="428" t="s">
        <v>307</v>
      </c>
      <c r="AP172" s="418" t="s">
        <v>339</v>
      </c>
      <c r="AQ172" s="420" t="s">
        <v>352</v>
      </c>
      <c r="AR172" s="422">
        <v>5</v>
      </c>
      <c r="AS172" s="422"/>
      <c r="AT172" s="115"/>
      <c r="AU172" s="116"/>
    </row>
    <row r="173" spans="1:47" s="117" customFormat="1" ht="35.25" customHeight="1" x14ac:dyDescent="0.2">
      <c r="A173" s="429"/>
      <c r="B173" s="419"/>
      <c r="C173" s="421"/>
      <c r="D173" s="423"/>
      <c r="E173" s="423"/>
      <c r="F173" s="115"/>
      <c r="G173" s="116"/>
      <c r="H173" s="112"/>
      <c r="I173" s="429"/>
      <c r="J173" s="419"/>
      <c r="K173" s="421"/>
      <c r="L173" s="423"/>
      <c r="M173" s="423"/>
      <c r="N173" s="115"/>
      <c r="O173" s="116"/>
      <c r="P173" s="112"/>
      <c r="Q173" s="429"/>
      <c r="R173" s="419"/>
      <c r="S173" s="421"/>
      <c r="T173" s="423"/>
      <c r="U173" s="423"/>
      <c r="V173" s="115"/>
      <c r="W173" s="116"/>
      <c r="X173" s="112"/>
      <c r="Y173" s="429"/>
      <c r="Z173" s="419"/>
      <c r="AA173" s="421"/>
      <c r="AB173" s="423"/>
      <c r="AC173" s="423"/>
      <c r="AD173" s="115"/>
      <c r="AE173" s="116"/>
      <c r="AF173" s="112"/>
      <c r="AG173" s="429"/>
      <c r="AH173" s="419"/>
      <c r="AI173" s="421"/>
      <c r="AJ173" s="423"/>
      <c r="AK173" s="423"/>
      <c r="AL173" s="115"/>
      <c r="AM173" s="116"/>
      <c r="AN173" s="112"/>
      <c r="AO173" s="429"/>
      <c r="AP173" s="419"/>
      <c r="AQ173" s="421"/>
      <c r="AR173" s="423"/>
      <c r="AS173" s="423"/>
      <c r="AT173" s="115"/>
      <c r="AU173" s="116"/>
    </row>
    <row r="174" spans="1:47" s="117" customFormat="1" ht="35.25" customHeight="1" x14ac:dyDescent="0.2">
      <c r="A174" s="428" t="s">
        <v>26</v>
      </c>
      <c r="B174" s="430" t="s">
        <v>337</v>
      </c>
      <c r="C174" s="424" t="s">
        <v>348</v>
      </c>
      <c r="D174" s="431">
        <v>4</v>
      </c>
      <c r="E174" s="431"/>
      <c r="F174" s="115"/>
      <c r="G174" s="116"/>
      <c r="H174" s="115"/>
      <c r="I174" s="428" t="s">
        <v>26</v>
      </c>
      <c r="J174" s="430" t="s">
        <v>337</v>
      </c>
      <c r="K174" s="424" t="s">
        <v>348</v>
      </c>
      <c r="L174" s="431">
        <v>4</v>
      </c>
      <c r="M174" s="431"/>
      <c r="N174" s="115"/>
      <c r="O174" s="116"/>
      <c r="P174" s="115"/>
      <c r="Q174" s="428" t="s">
        <v>26</v>
      </c>
      <c r="R174" s="430" t="s">
        <v>337</v>
      </c>
      <c r="S174" s="424" t="s">
        <v>348</v>
      </c>
      <c r="T174" s="431">
        <v>4</v>
      </c>
      <c r="U174" s="431"/>
      <c r="V174" s="115"/>
      <c r="W174" s="116"/>
      <c r="X174" s="115"/>
      <c r="Y174" s="428" t="s">
        <v>26</v>
      </c>
      <c r="Z174" s="430" t="s">
        <v>337</v>
      </c>
      <c r="AA174" s="424" t="s">
        <v>348</v>
      </c>
      <c r="AB174" s="431">
        <v>4</v>
      </c>
      <c r="AC174" s="431"/>
      <c r="AD174" s="115"/>
      <c r="AE174" s="116"/>
      <c r="AF174" s="115"/>
      <c r="AG174" s="428" t="s">
        <v>26</v>
      </c>
      <c r="AH174" s="430" t="s">
        <v>337</v>
      </c>
      <c r="AI174" s="424" t="s">
        <v>348</v>
      </c>
      <c r="AJ174" s="431">
        <v>4</v>
      </c>
      <c r="AK174" s="431"/>
      <c r="AL174" s="115"/>
      <c r="AM174" s="116"/>
      <c r="AN174" s="115"/>
      <c r="AO174" s="428" t="s">
        <v>26</v>
      </c>
      <c r="AP174" s="430" t="s">
        <v>337</v>
      </c>
      <c r="AQ174" s="424" t="s">
        <v>348</v>
      </c>
      <c r="AR174" s="431">
        <v>4</v>
      </c>
      <c r="AS174" s="431"/>
      <c r="AT174" s="115"/>
      <c r="AU174" s="116"/>
    </row>
    <row r="175" spans="1:47" s="117" customFormat="1" ht="35.25" customHeight="1" x14ac:dyDescent="0.2">
      <c r="A175" s="429"/>
      <c r="B175" s="419"/>
      <c r="C175" s="421"/>
      <c r="D175" s="423"/>
      <c r="E175" s="423"/>
      <c r="F175" s="115"/>
      <c r="G175" s="116"/>
      <c r="H175" s="115"/>
      <c r="I175" s="429"/>
      <c r="J175" s="419"/>
      <c r="K175" s="421"/>
      <c r="L175" s="423"/>
      <c r="M175" s="423"/>
      <c r="N175" s="115"/>
      <c r="O175" s="116"/>
      <c r="P175" s="115"/>
      <c r="Q175" s="429"/>
      <c r="R175" s="419"/>
      <c r="S175" s="421"/>
      <c r="T175" s="423"/>
      <c r="U175" s="423"/>
      <c r="V175" s="115"/>
      <c r="W175" s="116"/>
      <c r="X175" s="115"/>
      <c r="Y175" s="429"/>
      <c r="Z175" s="419"/>
      <c r="AA175" s="421"/>
      <c r="AB175" s="423"/>
      <c r="AC175" s="423"/>
      <c r="AD175" s="115"/>
      <c r="AE175" s="116"/>
      <c r="AF175" s="115"/>
      <c r="AG175" s="429"/>
      <c r="AH175" s="419"/>
      <c r="AI175" s="421"/>
      <c r="AJ175" s="423"/>
      <c r="AK175" s="423"/>
      <c r="AL175" s="115"/>
      <c r="AM175" s="116"/>
      <c r="AN175" s="115"/>
      <c r="AO175" s="429"/>
      <c r="AP175" s="419"/>
      <c r="AQ175" s="421"/>
      <c r="AR175" s="423"/>
      <c r="AS175" s="423"/>
      <c r="AT175" s="115"/>
      <c r="AU175" s="116"/>
    </row>
    <row r="176" spans="1:47" s="117" customFormat="1" ht="35.25" customHeight="1" x14ac:dyDescent="0.2">
      <c r="A176" s="428" t="s">
        <v>27</v>
      </c>
      <c r="B176" s="430" t="s">
        <v>340</v>
      </c>
      <c r="C176" s="424" t="s">
        <v>350</v>
      </c>
      <c r="D176" s="431">
        <v>3</v>
      </c>
      <c r="E176" s="431"/>
      <c r="F176" s="115"/>
      <c r="G176" s="116"/>
      <c r="H176" s="115"/>
      <c r="I176" s="428" t="s">
        <v>27</v>
      </c>
      <c r="J176" s="430" t="s">
        <v>340</v>
      </c>
      <c r="K176" s="424" t="s">
        <v>350</v>
      </c>
      <c r="L176" s="431">
        <v>3</v>
      </c>
      <c r="M176" s="431"/>
      <c r="N176" s="115"/>
      <c r="O176" s="116"/>
      <c r="P176" s="115"/>
      <c r="Q176" s="428" t="s">
        <v>27</v>
      </c>
      <c r="R176" s="430" t="s">
        <v>340</v>
      </c>
      <c r="S176" s="424" t="s">
        <v>350</v>
      </c>
      <c r="T176" s="431">
        <v>3</v>
      </c>
      <c r="U176" s="431"/>
      <c r="V176" s="115"/>
      <c r="W176" s="116"/>
      <c r="X176" s="115"/>
      <c r="Y176" s="428" t="s">
        <v>27</v>
      </c>
      <c r="Z176" s="430" t="s">
        <v>340</v>
      </c>
      <c r="AA176" s="424" t="s">
        <v>350</v>
      </c>
      <c r="AB176" s="431">
        <v>3</v>
      </c>
      <c r="AC176" s="431"/>
      <c r="AD176" s="115"/>
      <c r="AE176" s="116"/>
      <c r="AF176" s="115"/>
      <c r="AG176" s="428" t="s">
        <v>27</v>
      </c>
      <c r="AH176" s="430" t="s">
        <v>340</v>
      </c>
      <c r="AI176" s="424" t="s">
        <v>350</v>
      </c>
      <c r="AJ176" s="431">
        <v>3</v>
      </c>
      <c r="AK176" s="431"/>
      <c r="AL176" s="115"/>
      <c r="AM176" s="116"/>
      <c r="AN176" s="115"/>
      <c r="AO176" s="428" t="s">
        <v>27</v>
      </c>
      <c r="AP176" s="430" t="s">
        <v>340</v>
      </c>
      <c r="AQ176" s="424" t="s">
        <v>350</v>
      </c>
      <c r="AR176" s="431">
        <v>3</v>
      </c>
      <c r="AS176" s="431"/>
      <c r="AT176" s="115"/>
      <c r="AU176" s="116"/>
    </row>
    <row r="177" spans="1:47" s="117" customFormat="1" ht="35.25" customHeight="1" x14ac:dyDescent="0.2">
      <c r="A177" s="429"/>
      <c r="B177" s="419"/>
      <c r="C177" s="421"/>
      <c r="D177" s="423"/>
      <c r="E177" s="423"/>
      <c r="F177" s="115"/>
      <c r="G177" s="116"/>
      <c r="H177" s="115"/>
      <c r="I177" s="429"/>
      <c r="J177" s="419"/>
      <c r="K177" s="421"/>
      <c r="L177" s="423"/>
      <c r="M177" s="423"/>
      <c r="N177" s="115"/>
      <c r="O177" s="116"/>
      <c r="P177" s="115"/>
      <c r="Q177" s="429"/>
      <c r="R177" s="419"/>
      <c r="S177" s="421"/>
      <c r="T177" s="423"/>
      <c r="U177" s="423"/>
      <c r="V177" s="115"/>
      <c r="W177" s="116"/>
      <c r="X177" s="115"/>
      <c r="Y177" s="429"/>
      <c r="Z177" s="419"/>
      <c r="AA177" s="421"/>
      <c r="AB177" s="423"/>
      <c r="AC177" s="423"/>
      <c r="AD177" s="115"/>
      <c r="AE177" s="116"/>
      <c r="AF177" s="115"/>
      <c r="AG177" s="429"/>
      <c r="AH177" s="419"/>
      <c r="AI177" s="421"/>
      <c r="AJ177" s="423"/>
      <c r="AK177" s="423"/>
      <c r="AL177" s="115"/>
      <c r="AM177" s="116"/>
      <c r="AN177" s="115"/>
      <c r="AO177" s="429"/>
      <c r="AP177" s="419"/>
      <c r="AQ177" s="421"/>
      <c r="AR177" s="423"/>
      <c r="AS177" s="423"/>
      <c r="AT177" s="115"/>
      <c r="AU177" s="116"/>
    </row>
    <row r="178" spans="1:47" s="117" customFormat="1" ht="35.25" customHeight="1" x14ac:dyDescent="0.2">
      <c r="A178" s="428" t="s">
        <v>24</v>
      </c>
      <c r="B178" s="430" t="s">
        <v>340</v>
      </c>
      <c r="C178" s="424" t="s">
        <v>351</v>
      </c>
      <c r="D178" s="431">
        <v>2</v>
      </c>
      <c r="E178" s="431"/>
      <c r="F178" s="115"/>
      <c r="G178" s="116"/>
      <c r="H178" s="112"/>
      <c r="I178" s="428" t="s">
        <v>24</v>
      </c>
      <c r="J178" s="430" t="s">
        <v>340</v>
      </c>
      <c r="K178" s="424" t="s">
        <v>351</v>
      </c>
      <c r="L178" s="431">
        <v>2</v>
      </c>
      <c r="M178" s="431"/>
      <c r="N178" s="115"/>
      <c r="O178" s="116"/>
      <c r="P178" s="112"/>
      <c r="Q178" s="428" t="s">
        <v>24</v>
      </c>
      <c r="R178" s="430" t="s">
        <v>340</v>
      </c>
      <c r="S178" s="424" t="s">
        <v>351</v>
      </c>
      <c r="T178" s="431">
        <v>2</v>
      </c>
      <c r="U178" s="431"/>
      <c r="V178" s="115"/>
      <c r="W178" s="116"/>
      <c r="X178" s="112"/>
      <c r="Y178" s="428" t="s">
        <v>24</v>
      </c>
      <c r="Z178" s="430" t="s">
        <v>340</v>
      </c>
      <c r="AA178" s="424" t="s">
        <v>351</v>
      </c>
      <c r="AB178" s="431">
        <v>2</v>
      </c>
      <c r="AC178" s="431"/>
      <c r="AD178" s="115"/>
      <c r="AE178" s="116"/>
      <c r="AF178" s="112"/>
      <c r="AG178" s="428" t="s">
        <v>24</v>
      </c>
      <c r="AH178" s="430" t="s">
        <v>340</v>
      </c>
      <c r="AI178" s="424" t="s">
        <v>351</v>
      </c>
      <c r="AJ178" s="431">
        <v>2</v>
      </c>
      <c r="AK178" s="431"/>
      <c r="AL178" s="115"/>
      <c r="AM178" s="116"/>
      <c r="AN178" s="112"/>
      <c r="AO178" s="428" t="s">
        <v>24</v>
      </c>
      <c r="AP178" s="430" t="s">
        <v>340</v>
      </c>
      <c r="AQ178" s="424" t="s">
        <v>351</v>
      </c>
      <c r="AR178" s="431">
        <v>2</v>
      </c>
      <c r="AS178" s="431"/>
      <c r="AT178" s="115"/>
      <c r="AU178" s="116"/>
    </row>
    <row r="179" spans="1:47" s="117" customFormat="1" ht="35.25" customHeight="1" x14ac:dyDescent="0.2">
      <c r="A179" s="429"/>
      <c r="B179" s="419"/>
      <c r="C179" s="421"/>
      <c r="D179" s="423"/>
      <c r="E179" s="423"/>
      <c r="F179" s="115"/>
      <c r="G179" s="116"/>
      <c r="H179" s="112"/>
      <c r="I179" s="429"/>
      <c r="J179" s="419"/>
      <c r="K179" s="421"/>
      <c r="L179" s="423"/>
      <c r="M179" s="423"/>
      <c r="N179" s="115"/>
      <c r="O179" s="116"/>
      <c r="P179" s="112"/>
      <c r="Q179" s="429"/>
      <c r="R179" s="419"/>
      <c r="S179" s="421"/>
      <c r="T179" s="423"/>
      <c r="U179" s="423"/>
      <c r="V179" s="115"/>
      <c r="W179" s="116"/>
      <c r="X179" s="112"/>
      <c r="Y179" s="429"/>
      <c r="Z179" s="419"/>
      <c r="AA179" s="421"/>
      <c r="AB179" s="423"/>
      <c r="AC179" s="423"/>
      <c r="AD179" s="115"/>
      <c r="AE179" s="116"/>
      <c r="AF179" s="112"/>
      <c r="AG179" s="429"/>
      <c r="AH179" s="419"/>
      <c r="AI179" s="421"/>
      <c r="AJ179" s="423"/>
      <c r="AK179" s="423"/>
      <c r="AL179" s="115"/>
      <c r="AM179" s="116"/>
      <c r="AN179" s="112"/>
      <c r="AO179" s="429"/>
      <c r="AP179" s="419"/>
      <c r="AQ179" s="421"/>
      <c r="AR179" s="423"/>
      <c r="AS179" s="423"/>
      <c r="AT179" s="115"/>
      <c r="AU179" s="116"/>
    </row>
    <row r="180" spans="1:47" s="117" customFormat="1" ht="35.25" customHeight="1" x14ac:dyDescent="0.2">
      <c r="A180" s="428" t="s">
        <v>37</v>
      </c>
      <c r="B180" s="430" t="s">
        <v>338</v>
      </c>
      <c r="C180" s="424" t="s">
        <v>349</v>
      </c>
      <c r="D180" s="431">
        <v>1</v>
      </c>
      <c r="E180" s="431"/>
      <c r="F180" s="115"/>
      <c r="G180" s="116"/>
      <c r="H180" s="115"/>
      <c r="I180" s="428" t="s">
        <v>37</v>
      </c>
      <c r="J180" s="430" t="s">
        <v>338</v>
      </c>
      <c r="K180" s="424" t="s">
        <v>349</v>
      </c>
      <c r="L180" s="431">
        <v>1</v>
      </c>
      <c r="M180" s="431"/>
      <c r="N180" s="115"/>
      <c r="O180" s="116"/>
      <c r="P180" s="115"/>
      <c r="Q180" s="428" t="s">
        <v>37</v>
      </c>
      <c r="R180" s="430" t="s">
        <v>338</v>
      </c>
      <c r="S180" s="424" t="s">
        <v>349</v>
      </c>
      <c r="T180" s="431">
        <v>1</v>
      </c>
      <c r="U180" s="431"/>
      <c r="V180" s="115"/>
      <c r="W180" s="116"/>
      <c r="X180" s="115"/>
      <c r="Y180" s="428" t="s">
        <v>37</v>
      </c>
      <c r="Z180" s="430" t="s">
        <v>338</v>
      </c>
      <c r="AA180" s="424" t="s">
        <v>349</v>
      </c>
      <c r="AB180" s="431">
        <v>1</v>
      </c>
      <c r="AC180" s="431"/>
      <c r="AD180" s="115"/>
      <c r="AE180" s="116"/>
      <c r="AF180" s="115"/>
      <c r="AG180" s="428" t="s">
        <v>37</v>
      </c>
      <c r="AH180" s="430" t="s">
        <v>338</v>
      </c>
      <c r="AI180" s="424" t="s">
        <v>349</v>
      </c>
      <c r="AJ180" s="431">
        <v>1</v>
      </c>
      <c r="AK180" s="431"/>
      <c r="AL180" s="115"/>
      <c r="AM180" s="116"/>
      <c r="AN180" s="115"/>
      <c r="AO180" s="428" t="s">
        <v>37</v>
      </c>
      <c r="AP180" s="430" t="s">
        <v>338</v>
      </c>
      <c r="AQ180" s="424" t="s">
        <v>349</v>
      </c>
      <c r="AR180" s="431">
        <v>1</v>
      </c>
      <c r="AS180" s="431"/>
      <c r="AT180" s="115"/>
      <c r="AU180" s="116"/>
    </row>
    <row r="181" spans="1:47" s="117" customFormat="1" ht="35.25" customHeight="1" thickBot="1" x14ac:dyDescent="0.25">
      <c r="A181" s="432"/>
      <c r="B181" s="433"/>
      <c r="C181" s="434"/>
      <c r="D181" s="435"/>
      <c r="E181" s="435"/>
      <c r="F181" s="115"/>
      <c r="G181" s="116"/>
      <c r="H181" s="115"/>
      <c r="I181" s="432"/>
      <c r="J181" s="433"/>
      <c r="K181" s="434"/>
      <c r="L181" s="435"/>
      <c r="M181" s="435"/>
      <c r="N181" s="115"/>
      <c r="O181" s="116"/>
      <c r="P181" s="115"/>
      <c r="Q181" s="432"/>
      <c r="R181" s="433"/>
      <c r="S181" s="434"/>
      <c r="T181" s="435"/>
      <c r="U181" s="435"/>
      <c r="V181" s="115"/>
      <c r="W181" s="116"/>
      <c r="X181" s="115"/>
      <c r="Y181" s="432"/>
      <c r="Z181" s="433"/>
      <c r="AA181" s="434"/>
      <c r="AB181" s="435"/>
      <c r="AC181" s="435"/>
      <c r="AD181" s="115"/>
      <c r="AE181" s="116"/>
      <c r="AF181" s="115"/>
      <c r="AG181" s="432"/>
      <c r="AH181" s="433"/>
      <c r="AI181" s="434"/>
      <c r="AJ181" s="435"/>
      <c r="AK181" s="435"/>
      <c r="AL181" s="115"/>
      <c r="AM181" s="116"/>
      <c r="AN181" s="115"/>
      <c r="AO181" s="432"/>
      <c r="AP181" s="433"/>
      <c r="AQ181" s="434"/>
      <c r="AR181" s="435"/>
      <c r="AS181" s="435"/>
      <c r="AT181" s="115"/>
      <c r="AU181" s="116"/>
    </row>
    <row r="182" spans="1:47" x14ac:dyDescent="0.2">
      <c r="A182" s="112"/>
      <c r="B182" s="112"/>
      <c r="C182" s="112"/>
      <c r="D182" s="112"/>
      <c r="E182" s="112"/>
      <c r="F182" s="112"/>
      <c r="G182" s="113"/>
      <c r="H182" s="115"/>
      <c r="I182" s="112"/>
      <c r="J182" s="112"/>
      <c r="K182" s="112"/>
      <c r="L182" s="112"/>
      <c r="M182" s="112"/>
      <c r="N182" s="112"/>
      <c r="O182" s="113"/>
      <c r="P182" s="115"/>
      <c r="Q182" s="112"/>
      <c r="R182" s="112"/>
      <c r="S182" s="112"/>
      <c r="T182" s="112"/>
      <c r="U182" s="112"/>
      <c r="V182" s="112"/>
      <c r="W182" s="113"/>
      <c r="X182" s="115"/>
      <c r="Y182" s="112"/>
      <c r="Z182" s="112"/>
      <c r="AA182" s="112"/>
      <c r="AB182" s="112"/>
      <c r="AC182" s="112"/>
      <c r="AD182" s="112"/>
      <c r="AE182" s="113"/>
      <c r="AF182" s="115"/>
      <c r="AG182" s="112"/>
      <c r="AH182" s="112"/>
      <c r="AI182" s="112"/>
      <c r="AJ182" s="112"/>
      <c r="AK182" s="112"/>
      <c r="AL182" s="112"/>
      <c r="AM182" s="113"/>
      <c r="AN182" s="115"/>
      <c r="AO182" s="112"/>
      <c r="AP182" s="112"/>
      <c r="AQ182" s="112"/>
      <c r="AR182" s="112"/>
      <c r="AS182" s="112"/>
      <c r="AT182" s="112"/>
      <c r="AU182" s="113"/>
    </row>
    <row r="183" spans="1:47" ht="15" thickBot="1" x14ac:dyDescent="0.25">
      <c r="A183" s="112"/>
      <c r="B183" s="112"/>
      <c r="C183" s="112"/>
      <c r="D183" s="112"/>
      <c r="E183" s="112"/>
      <c r="F183" s="112"/>
      <c r="G183" s="113"/>
      <c r="H183" s="115"/>
      <c r="I183" s="112"/>
      <c r="J183" s="112"/>
      <c r="K183" s="112"/>
      <c r="L183" s="112"/>
      <c r="M183" s="112"/>
      <c r="N183" s="112"/>
      <c r="O183" s="113"/>
      <c r="P183" s="115"/>
      <c r="Q183" s="112"/>
      <c r="R183" s="112"/>
      <c r="S183" s="112"/>
      <c r="T183" s="112"/>
      <c r="U183" s="112"/>
      <c r="V183" s="112"/>
      <c r="W183" s="113"/>
      <c r="X183" s="115"/>
      <c r="Y183" s="112"/>
      <c r="Z183" s="112"/>
      <c r="AA183" s="112"/>
      <c r="AB183" s="112"/>
      <c r="AC183" s="112"/>
      <c r="AD183" s="112"/>
      <c r="AE183" s="113"/>
      <c r="AF183" s="115"/>
      <c r="AG183" s="112"/>
      <c r="AH183" s="112"/>
      <c r="AI183" s="112"/>
      <c r="AJ183" s="112"/>
      <c r="AK183" s="112"/>
      <c r="AL183" s="112"/>
      <c r="AM183" s="113"/>
      <c r="AN183" s="115"/>
      <c r="AO183" s="112"/>
      <c r="AP183" s="112"/>
      <c r="AQ183" s="112"/>
      <c r="AR183" s="112"/>
      <c r="AS183" s="112"/>
      <c r="AT183" s="112"/>
      <c r="AU183" s="113"/>
    </row>
    <row r="184" spans="1:47" ht="15.75" customHeight="1" thickBot="1" x14ac:dyDescent="0.25">
      <c r="A184" s="437" t="s">
        <v>456</v>
      </c>
      <c r="B184" s="438"/>
      <c r="C184" s="157" t="s">
        <v>457</v>
      </c>
      <c r="D184" s="437" t="s">
        <v>458</v>
      </c>
      <c r="E184" s="438"/>
      <c r="F184" s="112"/>
      <c r="G184" s="113"/>
      <c r="H184" s="115"/>
      <c r="I184" s="437" t="s">
        <v>456</v>
      </c>
      <c r="J184" s="438"/>
      <c r="K184" s="157" t="s">
        <v>457</v>
      </c>
      <c r="L184" s="437" t="s">
        <v>458</v>
      </c>
      <c r="M184" s="438"/>
      <c r="N184" s="112"/>
      <c r="O184" s="113"/>
      <c r="P184" s="115"/>
      <c r="Q184" s="437" t="s">
        <v>456</v>
      </c>
      <c r="R184" s="438"/>
      <c r="S184" s="157" t="s">
        <v>457</v>
      </c>
      <c r="T184" s="437" t="s">
        <v>458</v>
      </c>
      <c r="U184" s="438"/>
      <c r="V184" s="112"/>
      <c r="W184" s="113"/>
      <c r="X184" s="115"/>
      <c r="Y184" s="437" t="s">
        <v>456</v>
      </c>
      <c r="Z184" s="438"/>
      <c r="AA184" s="157" t="s">
        <v>457</v>
      </c>
      <c r="AB184" s="437" t="s">
        <v>458</v>
      </c>
      <c r="AC184" s="438"/>
      <c r="AD184" s="112"/>
      <c r="AE184" s="113"/>
      <c r="AF184" s="115"/>
      <c r="AG184" s="437" t="s">
        <v>456</v>
      </c>
      <c r="AH184" s="438"/>
      <c r="AI184" s="157" t="s">
        <v>457</v>
      </c>
      <c r="AJ184" s="437" t="s">
        <v>458</v>
      </c>
      <c r="AK184" s="438"/>
      <c r="AL184" s="112"/>
      <c r="AM184" s="113"/>
      <c r="AN184" s="115"/>
      <c r="AO184" s="437" t="s">
        <v>456</v>
      </c>
      <c r="AP184" s="438"/>
      <c r="AQ184" s="157" t="s">
        <v>457</v>
      </c>
      <c r="AR184" s="437" t="s">
        <v>458</v>
      </c>
      <c r="AS184" s="438"/>
      <c r="AT184" s="112"/>
      <c r="AU184" s="113"/>
    </row>
    <row r="185" spans="1:47" ht="15" thickBot="1" x14ac:dyDescent="0.25">
      <c r="A185" s="437"/>
      <c r="B185" s="438"/>
      <c r="C185" s="157"/>
      <c r="D185" s="437"/>
      <c r="E185" s="438"/>
      <c r="F185" s="112"/>
      <c r="G185" s="113"/>
      <c r="H185" s="115"/>
      <c r="I185" s="437"/>
      <c r="J185" s="438"/>
      <c r="K185" s="157"/>
      <c r="L185" s="437"/>
      <c r="M185" s="438"/>
      <c r="N185" s="112"/>
      <c r="O185" s="113"/>
      <c r="P185" s="115"/>
      <c r="Q185" s="437"/>
      <c r="R185" s="438"/>
      <c r="S185" s="157"/>
      <c r="T185" s="437"/>
      <c r="U185" s="438"/>
      <c r="V185" s="112"/>
      <c r="W185" s="113"/>
      <c r="X185" s="115"/>
      <c r="Y185" s="437"/>
      <c r="Z185" s="438"/>
      <c r="AA185" s="157"/>
      <c r="AB185" s="437"/>
      <c r="AC185" s="438"/>
      <c r="AD185" s="112"/>
      <c r="AE185" s="113"/>
      <c r="AF185" s="115"/>
      <c r="AG185" s="437"/>
      <c r="AH185" s="438"/>
      <c r="AI185" s="157"/>
      <c r="AJ185" s="437"/>
      <c r="AK185" s="438"/>
      <c r="AL185" s="112"/>
      <c r="AM185" s="113"/>
      <c r="AN185" s="115"/>
      <c r="AO185" s="437"/>
      <c r="AP185" s="438"/>
      <c r="AQ185" s="157"/>
      <c r="AR185" s="437"/>
      <c r="AS185" s="438"/>
      <c r="AT185" s="112"/>
      <c r="AU185" s="113"/>
    </row>
    <row r="186" spans="1:47" ht="25.5" customHeight="1" x14ac:dyDescent="0.2">
      <c r="A186" s="112"/>
      <c r="B186" s="112"/>
      <c r="C186" s="112"/>
      <c r="D186" s="112"/>
      <c r="E186" s="112"/>
      <c r="F186" s="112"/>
      <c r="G186" s="116"/>
      <c r="H186" s="115"/>
      <c r="I186" s="112"/>
      <c r="J186" s="112"/>
      <c r="K186" s="112"/>
      <c r="L186" s="112"/>
      <c r="M186" s="112"/>
      <c r="N186" s="112"/>
      <c r="O186" s="116"/>
      <c r="P186" s="115"/>
      <c r="Q186" s="112"/>
      <c r="R186" s="112"/>
      <c r="S186" s="112"/>
      <c r="T186" s="112"/>
      <c r="U186" s="112"/>
      <c r="V186" s="112"/>
      <c r="W186" s="116"/>
      <c r="X186" s="115"/>
      <c r="Y186" s="112"/>
      <c r="Z186" s="112"/>
      <c r="AA186" s="112"/>
      <c r="AB186" s="112"/>
      <c r="AC186" s="112"/>
      <c r="AD186" s="112"/>
      <c r="AE186" s="116"/>
      <c r="AF186" s="115"/>
      <c r="AG186" s="112"/>
      <c r="AH186" s="112"/>
      <c r="AI186" s="112"/>
      <c r="AJ186" s="112"/>
      <c r="AK186" s="112"/>
      <c r="AL186" s="112"/>
      <c r="AM186" s="116"/>
      <c r="AN186" s="115"/>
      <c r="AO186" s="112"/>
      <c r="AP186" s="112"/>
      <c r="AQ186" s="112"/>
      <c r="AR186" s="112"/>
      <c r="AS186" s="112"/>
      <c r="AT186" s="112"/>
      <c r="AU186" s="116"/>
    </row>
    <row r="187" spans="1:47" x14ac:dyDescent="0.2">
      <c r="A187" s="113"/>
      <c r="B187" s="113"/>
      <c r="C187" s="113"/>
      <c r="D187" s="113"/>
      <c r="E187" s="113"/>
      <c r="F187" s="113"/>
      <c r="G187" s="116"/>
      <c r="H187" s="113"/>
      <c r="I187" s="113"/>
      <c r="J187" s="113"/>
      <c r="K187" s="113"/>
      <c r="L187" s="113"/>
      <c r="M187" s="113"/>
      <c r="N187" s="113"/>
      <c r="O187" s="116"/>
      <c r="P187" s="113"/>
      <c r="Q187" s="113"/>
      <c r="R187" s="113"/>
      <c r="S187" s="113"/>
      <c r="T187" s="113"/>
      <c r="U187" s="113"/>
      <c r="V187" s="113"/>
      <c r="W187" s="116"/>
      <c r="X187" s="113"/>
      <c r="Y187" s="113"/>
      <c r="Z187" s="113"/>
      <c r="AA187" s="113"/>
      <c r="AB187" s="113"/>
      <c r="AC187" s="113"/>
      <c r="AD187" s="113"/>
      <c r="AE187" s="116"/>
      <c r="AF187" s="113"/>
      <c r="AG187" s="113"/>
      <c r="AH187" s="113"/>
      <c r="AI187" s="113"/>
      <c r="AJ187" s="113"/>
      <c r="AK187" s="113"/>
      <c r="AL187" s="113"/>
      <c r="AM187" s="116"/>
      <c r="AN187" s="113"/>
      <c r="AO187" s="113"/>
      <c r="AP187" s="113"/>
      <c r="AQ187" s="113"/>
      <c r="AR187" s="113"/>
      <c r="AS187" s="113"/>
      <c r="AT187" s="113"/>
      <c r="AU187" s="116"/>
    </row>
  </sheetData>
  <mergeCells count="1674">
    <mergeCell ref="A184:B184"/>
    <mergeCell ref="D184:E184"/>
    <mergeCell ref="I184:J184"/>
    <mergeCell ref="L184:M184"/>
    <mergeCell ref="Q184:R184"/>
    <mergeCell ref="T184:U184"/>
    <mergeCell ref="Y184:Z184"/>
    <mergeCell ref="AB184:AC184"/>
    <mergeCell ref="AG184:AH184"/>
    <mergeCell ref="AJ184:AK184"/>
    <mergeCell ref="AO184:AP184"/>
    <mergeCell ref="AR184:AS184"/>
    <mergeCell ref="A185:B185"/>
    <mergeCell ref="D185:E185"/>
    <mergeCell ref="I185:J185"/>
    <mergeCell ref="L185:M185"/>
    <mergeCell ref="Q185:R185"/>
    <mergeCell ref="T185:U185"/>
    <mergeCell ref="Y185:Z185"/>
    <mergeCell ref="AB185:AC185"/>
    <mergeCell ref="AG185:AH185"/>
    <mergeCell ref="AJ185:AK185"/>
    <mergeCell ref="AO185:AP185"/>
    <mergeCell ref="AR185:AS185"/>
    <mergeCell ref="AO142:AP142"/>
    <mergeCell ref="AR142:AS142"/>
    <mergeCell ref="A143:B143"/>
    <mergeCell ref="D143:E143"/>
    <mergeCell ref="I143:J143"/>
    <mergeCell ref="L143:M143"/>
    <mergeCell ref="Q143:R143"/>
    <mergeCell ref="T143:U143"/>
    <mergeCell ref="Y143:Z143"/>
    <mergeCell ref="AB143:AC143"/>
    <mergeCell ref="AG143:AH143"/>
    <mergeCell ref="AJ143:AK143"/>
    <mergeCell ref="AO143:AP143"/>
    <mergeCell ref="AR143:AS143"/>
    <mergeCell ref="A163:B163"/>
    <mergeCell ref="D163:E163"/>
    <mergeCell ref="I163:J163"/>
    <mergeCell ref="L163:M163"/>
    <mergeCell ref="Q163:R163"/>
    <mergeCell ref="T163:U163"/>
    <mergeCell ref="Y163:Z163"/>
    <mergeCell ref="AB163:AC163"/>
    <mergeCell ref="AG163:AH163"/>
    <mergeCell ref="AJ163:AK163"/>
    <mergeCell ref="AO163:AP163"/>
    <mergeCell ref="AR163:AS163"/>
    <mergeCell ref="AS155:AS156"/>
    <mergeCell ref="AO157:AO158"/>
    <mergeCell ref="AP157:AP158"/>
    <mergeCell ref="AQ157:AQ158"/>
    <mergeCell ref="AR157:AR158"/>
    <mergeCell ref="AS157:AS158"/>
    <mergeCell ref="A101:B101"/>
    <mergeCell ref="D101:E101"/>
    <mergeCell ref="I101:J101"/>
    <mergeCell ref="L101:M101"/>
    <mergeCell ref="Q101:R101"/>
    <mergeCell ref="T101:U101"/>
    <mergeCell ref="Y101:Z101"/>
    <mergeCell ref="AB101:AC101"/>
    <mergeCell ref="AG101:AH101"/>
    <mergeCell ref="AJ101:AK101"/>
    <mergeCell ref="AO101:AP101"/>
    <mergeCell ref="AR101:AS101"/>
    <mergeCell ref="A102:B102"/>
    <mergeCell ref="D102:E102"/>
    <mergeCell ref="I102:J102"/>
    <mergeCell ref="L102:M102"/>
    <mergeCell ref="Q102:R102"/>
    <mergeCell ref="T102:U102"/>
    <mergeCell ref="Y102:Z102"/>
    <mergeCell ref="AB102:AC102"/>
    <mergeCell ref="AG102:AH102"/>
    <mergeCell ref="AJ102:AK102"/>
    <mergeCell ref="AO102:AP102"/>
    <mergeCell ref="AR102:AS102"/>
    <mergeCell ref="A80:B80"/>
    <mergeCell ref="D80:E80"/>
    <mergeCell ref="I80:J80"/>
    <mergeCell ref="L80:M80"/>
    <mergeCell ref="Q80:R80"/>
    <mergeCell ref="T80:U80"/>
    <mergeCell ref="Y80:Z80"/>
    <mergeCell ref="AB80:AC80"/>
    <mergeCell ref="AG80:AH80"/>
    <mergeCell ref="AJ80:AK80"/>
    <mergeCell ref="AO80:AP80"/>
    <mergeCell ref="AR80:AS80"/>
    <mergeCell ref="A81:B81"/>
    <mergeCell ref="D81:E81"/>
    <mergeCell ref="I81:J81"/>
    <mergeCell ref="L81:M81"/>
    <mergeCell ref="Q81:R81"/>
    <mergeCell ref="T81:U81"/>
    <mergeCell ref="Y81:Z81"/>
    <mergeCell ref="AB81:AC81"/>
    <mergeCell ref="AG81:AH81"/>
    <mergeCell ref="AJ81:AK81"/>
    <mergeCell ref="AO81:AP81"/>
    <mergeCell ref="AR81:AS81"/>
    <mergeCell ref="A17:B17"/>
    <mergeCell ref="D17:E17"/>
    <mergeCell ref="A18:B18"/>
    <mergeCell ref="D18:E18"/>
    <mergeCell ref="I59:J59"/>
    <mergeCell ref="L59:M59"/>
    <mergeCell ref="Q59:R59"/>
    <mergeCell ref="T59:U59"/>
    <mergeCell ref="Y59:Z59"/>
    <mergeCell ref="AB59:AC59"/>
    <mergeCell ref="AG59:AH59"/>
    <mergeCell ref="AJ59:AK59"/>
    <mergeCell ref="AO59:AP59"/>
    <mergeCell ref="AR59:AS59"/>
    <mergeCell ref="A60:B60"/>
    <mergeCell ref="D60:E60"/>
    <mergeCell ref="I60:J60"/>
    <mergeCell ref="L60:M60"/>
    <mergeCell ref="Q60:R60"/>
    <mergeCell ref="T60:U60"/>
    <mergeCell ref="Y60:Z60"/>
    <mergeCell ref="AB60:AC60"/>
    <mergeCell ref="AG60:AH60"/>
    <mergeCell ref="AJ60:AK60"/>
    <mergeCell ref="AO60:AP60"/>
    <mergeCell ref="AR60:AS60"/>
    <mergeCell ref="I17:J17"/>
    <mergeCell ref="L17:M17"/>
    <mergeCell ref="I18:J18"/>
    <mergeCell ref="L18:M18"/>
    <mergeCell ref="Q17:R17"/>
    <mergeCell ref="T17:U17"/>
    <mergeCell ref="AP148:AS148"/>
    <mergeCell ref="AO149:AS149"/>
    <mergeCell ref="AO151:AO152"/>
    <mergeCell ref="AP151:AP152"/>
    <mergeCell ref="AQ151:AQ152"/>
    <mergeCell ref="AR151:AR152"/>
    <mergeCell ref="AS151:AS152"/>
    <mergeCell ref="AO153:AO154"/>
    <mergeCell ref="AP153:AP154"/>
    <mergeCell ref="AQ153:AQ154"/>
    <mergeCell ref="AR153:AR154"/>
    <mergeCell ref="AS153:AS154"/>
    <mergeCell ref="AR178:AR179"/>
    <mergeCell ref="AS178:AS179"/>
    <mergeCell ref="AO155:AO156"/>
    <mergeCell ref="AP155:AP156"/>
    <mergeCell ref="AQ155:AQ156"/>
    <mergeCell ref="AR155:AR156"/>
    <mergeCell ref="AO180:AO181"/>
    <mergeCell ref="AP180:AP181"/>
    <mergeCell ref="AQ180:AQ181"/>
    <mergeCell ref="AR180:AR181"/>
    <mergeCell ref="AS180:AS181"/>
    <mergeCell ref="AO174:AO175"/>
    <mergeCell ref="AP174:AP175"/>
    <mergeCell ref="AQ174:AQ175"/>
    <mergeCell ref="AR174:AR175"/>
    <mergeCell ref="AS174:AS175"/>
    <mergeCell ref="AO176:AO177"/>
    <mergeCell ref="AP176:AP177"/>
    <mergeCell ref="AQ176:AQ177"/>
    <mergeCell ref="AR176:AR177"/>
    <mergeCell ref="AS176:AS177"/>
    <mergeCell ref="AR159:AR160"/>
    <mergeCell ref="AS159:AS160"/>
    <mergeCell ref="AP169:AS169"/>
    <mergeCell ref="AO170:AS170"/>
    <mergeCell ref="AO172:AO173"/>
    <mergeCell ref="AP172:AP173"/>
    <mergeCell ref="AQ172:AQ173"/>
    <mergeCell ref="AR172:AR173"/>
    <mergeCell ref="AS172:AS173"/>
    <mergeCell ref="AO164:AP164"/>
    <mergeCell ref="AR164:AS164"/>
    <mergeCell ref="AO178:AO179"/>
    <mergeCell ref="AP178:AP179"/>
    <mergeCell ref="AQ178:AQ179"/>
    <mergeCell ref="AO159:AO160"/>
    <mergeCell ref="AP159:AP160"/>
    <mergeCell ref="AQ159:AQ160"/>
    <mergeCell ref="AO136:AO137"/>
    <mergeCell ref="AP136:AP137"/>
    <mergeCell ref="AQ136:AQ137"/>
    <mergeCell ref="AR136:AR137"/>
    <mergeCell ref="AS136:AS137"/>
    <mergeCell ref="AO138:AO139"/>
    <mergeCell ref="AP138:AP139"/>
    <mergeCell ref="AQ138:AQ139"/>
    <mergeCell ref="AR138:AR139"/>
    <mergeCell ref="AS138:AS139"/>
    <mergeCell ref="AO132:AO133"/>
    <mergeCell ref="AP132:AP133"/>
    <mergeCell ref="AQ132:AQ133"/>
    <mergeCell ref="AR132:AR133"/>
    <mergeCell ref="AS132:AS133"/>
    <mergeCell ref="AO134:AO135"/>
    <mergeCell ref="AP134:AP135"/>
    <mergeCell ref="AQ134:AQ135"/>
    <mergeCell ref="AR134:AR135"/>
    <mergeCell ref="AS134:AS135"/>
    <mergeCell ref="AO118:AO119"/>
    <mergeCell ref="AP118:AP119"/>
    <mergeCell ref="AQ118:AQ119"/>
    <mergeCell ref="AR118:AR119"/>
    <mergeCell ref="AS118:AS119"/>
    <mergeCell ref="AP127:AS127"/>
    <mergeCell ref="AO128:AS128"/>
    <mergeCell ref="AO130:AO131"/>
    <mergeCell ref="AP130:AP131"/>
    <mergeCell ref="AQ130:AQ131"/>
    <mergeCell ref="AR130:AR131"/>
    <mergeCell ref="AS130:AS131"/>
    <mergeCell ref="AO114:AO115"/>
    <mergeCell ref="AP114:AP115"/>
    <mergeCell ref="AQ114:AQ115"/>
    <mergeCell ref="AR114:AR115"/>
    <mergeCell ref="AS114:AS115"/>
    <mergeCell ref="AO116:AO117"/>
    <mergeCell ref="AP116:AP117"/>
    <mergeCell ref="AQ116:AQ117"/>
    <mergeCell ref="AR116:AR117"/>
    <mergeCell ref="AS116:AS117"/>
    <mergeCell ref="AO122:AP122"/>
    <mergeCell ref="AR122:AS122"/>
    <mergeCell ref="AO123:AP123"/>
    <mergeCell ref="AR123:AS123"/>
    <mergeCell ref="AP107:AS107"/>
    <mergeCell ref="AO108:AS108"/>
    <mergeCell ref="AO110:AO111"/>
    <mergeCell ref="AP110:AP111"/>
    <mergeCell ref="AQ110:AQ111"/>
    <mergeCell ref="AR110:AR111"/>
    <mergeCell ref="AS110:AS111"/>
    <mergeCell ref="AO112:AO113"/>
    <mergeCell ref="AP112:AP113"/>
    <mergeCell ref="AQ112:AQ113"/>
    <mergeCell ref="AR112:AR113"/>
    <mergeCell ref="AS112:AS113"/>
    <mergeCell ref="AO95:AO96"/>
    <mergeCell ref="AP95:AP96"/>
    <mergeCell ref="AQ95:AQ96"/>
    <mergeCell ref="AR95:AR96"/>
    <mergeCell ref="AS95:AS96"/>
    <mergeCell ref="AO97:AO98"/>
    <mergeCell ref="AP97:AP98"/>
    <mergeCell ref="AQ97:AQ98"/>
    <mergeCell ref="AR97:AR98"/>
    <mergeCell ref="AS97:AS98"/>
    <mergeCell ref="AO91:AO92"/>
    <mergeCell ref="AP91:AP92"/>
    <mergeCell ref="AQ91:AQ92"/>
    <mergeCell ref="AR91:AR92"/>
    <mergeCell ref="AS91:AS92"/>
    <mergeCell ref="AO93:AO94"/>
    <mergeCell ref="AP93:AP94"/>
    <mergeCell ref="AQ93:AQ94"/>
    <mergeCell ref="AR93:AR94"/>
    <mergeCell ref="AS93:AS94"/>
    <mergeCell ref="AO76:AO77"/>
    <mergeCell ref="AP76:AP77"/>
    <mergeCell ref="AQ76:AQ77"/>
    <mergeCell ref="AR76:AR77"/>
    <mergeCell ref="AS76:AS77"/>
    <mergeCell ref="AP86:AS86"/>
    <mergeCell ref="AO87:AS87"/>
    <mergeCell ref="AO89:AO90"/>
    <mergeCell ref="AP89:AP90"/>
    <mergeCell ref="AQ89:AQ90"/>
    <mergeCell ref="AR89:AR90"/>
    <mergeCell ref="AS89:AS90"/>
    <mergeCell ref="AO72:AO73"/>
    <mergeCell ref="AP72:AP73"/>
    <mergeCell ref="AQ72:AQ73"/>
    <mergeCell ref="AR72:AR73"/>
    <mergeCell ref="AS72:AS73"/>
    <mergeCell ref="AO74:AO75"/>
    <mergeCell ref="AP74:AP75"/>
    <mergeCell ref="AQ74:AQ75"/>
    <mergeCell ref="AR74:AR75"/>
    <mergeCell ref="AS74:AS75"/>
    <mergeCell ref="AP65:AS65"/>
    <mergeCell ref="AO66:AS66"/>
    <mergeCell ref="AO68:AO69"/>
    <mergeCell ref="AP68:AP69"/>
    <mergeCell ref="AQ68:AQ69"/>
    <mergeCell ref="AR68:AR69"/>
    <mergeCell ref="AS68:AS69"/>
    <mergeCell ref="AO70:AO71"/>
    <mergeCell ref="AP70:AP71"/>
    <mergeCell ref="AQ70:AQ71"/>
    <mergeCell ref="AR70:AR71"/>
    <mergeCell ref="AS70:AS71"/>
    <mergeCell ref="AO53:AO54"/>
    <mergeCell ref="AP53:AP54"/>
    <mergeCell ref="AQ53:AQ54"/>
    <mergeCell ref="AR53:AR54"/>
    <mergeCell ref="AS53:AS54"/>
    <mergeCell ref="AO55:AO56"/>
    <mergeCell ref="AP55:AP56"/>
    <mergeCell ref="AQ55:AQ56"/>
    <mergeCell ref="AR55:AR56"/>
    <mergeCell ref="AS55:AS56"/>
    <mergeCell ref="AO49:AO50"/>
    <mergeCell ref="AP49:AP50"/>
    <mergeCell ref="AQ49:AQ50"/>
    <mergeCell ref="AR49:AR50"/>
    <mergeCell ref="AS49:AS50"/>
    <mergeCell ref="AO51:AO52"/>
    <mergeCell ref="AP51:AP52"/>
    <mergeCell ref="AQ51:AQ52"/>
    <mergeCell ref="AR51:AR52"/>
    <mergeCell ref="AS51:AS52"/>
    <mergeCell ref="AO34:AO35"/>
    <mergeCell ref="AP34:AP35"/>
    <mergeCell ref="AQ34:AQ35"/>
    <mergeCell ref="AR34:AR35"/>
    <mergeCell ref="AS34:AS35"/>
    <mergeCell ref="AP44:AS44"/>
    <mergeCell ref="AO45:AS45"/>
    <mergeCell ref="AO47:AO48"/>
    <mergeCell ref="AP47:AP48"/>
    <mergeCell ref="AQ47:AQ48"/>
    <mergeCell ref="AR47:AR48"/>
    <mergeCell ref="AS47:AS48"/>
    <mergeCell ref="AO30:AO31"/>
    <mergeCell ref="AP30:AP31"/>
    <mergeCell ref="AQ30:AQ31"/>
    <mergeCell ref="AR30:AR31"/>
    <mergeCell ref="AS30:AS31"/>
    <mergeCell ref="AO32:AO33"/>
    <mergeCell ref="AP32:AP33"/>
    <mergeCell ref="AQ32:AQ33"/>
    <mergeCell ref="AR32:AR33"/>
    <mergeCell ref="AS32:AS33"/>
    <mergeCell ref="AO38:AP38"/>
    <mergeCell ref="AR38:AS38"/>
    <mergeCell ref="AO39:AP39"/>
    <mergeCell ref="AR39:AS39"/>
    <mergeCell ref="AO24:AS24"/>
    <mergeCell ref="AO26:AO27"/>
    <mergeCell ref="AP26:AP27"/>
    <mergeCell ref="AQ26:AQ27"/>
    <mergeCell ref="AR26:AR27"/>
    <mergeCell ref="AS26:AS27"/>
    <mergeCell ref="AO28:AO29"/>
    <mergeCell ref="AP28:AP29"/>
    <mergeCell ref="AQ28:AQ29"/>
    <mergeCell ref="AR28:AR29"/>
    <mergeCell ref="AS28:AS29"/>
    <mergeCell ref="AQ11:AQ12"/>
    <mergeCell ref="AR11:AR12"/>
    <mergeCell ref="AS11:AS12"/>
    <mergeCell ref="AO13:AO14"/>
    <mergeCell ref="AP13:AP14"/>
    <mergeCell ref="AQ13:AQ14"/>
    <mergeCell ref="AR13:AR14"/>
    <mergeCell ref="AS13:AS14"/>
    <mergeCell ref="AP23:AS23"/>
    <mergeCell ref="AO11:AO12"/>
    <mergeCell ref="AP11:AP12"/>
    <mergeCell ref="AO17:AP17"/>
    <mergeCell ref="AR17:AS17"/>
    <mergeCell ref="AO18:AP18"/>
    <mergeCell ref="AR18:AS18"/>
    <mergeCell ref="AP2:AS2"/>
    <mergeCell ref="AO3:AS3"/>
    <mergeCell ref="AO5:AO6"/>
    <mergeCell ref="AP5:AP6"/>
    <mergeCell ref="AQ5:AQ6"/>
    <mergeCell ref="AR5:AR6"/>
    <mergeCell ref="AS5:AS6"/>
    <mergeCell ref="AO7:AO8"/>
    <mergeCell ref="AP7:AP8"/>
    <mergeCell ref="AQ7:AQ8"/>
    <mergeCell ref="AR7:AR8"/>
    <mergeCell ref="AS7:AS8"/>
    <mergeCell ref="AO9:AO10"/>
    <mergeCell ref="AP9:AP10"/>
    <mergeCell ref="AQ9:AQ10"/>
    <mergeCell ref="AR9:AR10"/>
    <mergeCell ref="AS9:AS10"/>
    <mergeCell ref="AG178:AG179"/>
    <mergeCell ref="AH178:AH179"/>
    <mergeCell ref="AI178:AI179"/>
    <mergeCell ref="AJ178:AJ179"/>
    <mergeCell ref="AK178:AK179"/>
    <mergeCell ref="AG180:AG181"/>
    <mergeCell ref="AH180:AH181"/>
    <mergeCell ref="AI180:AI181"/>
    <mergeCell ref="AJ180:AJ181"/>
    <mergeCell ref="AK180:AK181"/>
    <mergeCell ref="AG174:AG175"/>
    <mergeCell ref="AH174:AH175"/>
    <mergeCell ref="AI174:AI175"/>
    <mergeCell ref="AJ174:AJ175"/>
    <mergeCell ref="AK174:AK175"/>
    <mergeCell ref="AG176:AG177"/>
    <mergeCell ref="AH176:AH177"/>
    <mergeCell ref="AI176:AI177"/>
    <mergeCell ref="AJ176:AJ177"/>
    <mergeCell ref="AK176:AK177"/>
    <mergeCell ref="AG159:AG160"/>
    <mergeCell ref="AH159:AH160"/>
    <mergeCell ref="AI159:AI160"/>
    <mergeCell ref="AJ159:AJ160"/>
    <mergeCell ref="AK159:AK160"/>
    <mergeCell ref="AH169:AK169"/>
    <mergeCell ref="AG170:AK170"/>
    <mergeCell ref="AG172:AG173"/>
    <mergeCell ref="AH172:AH173"/>
    <mergeCell ref="AI172:AI173"/>
    <mergeCell ref="AJ172:AJ173"/>
    <mergeCell ref="AK172:AK173"/>
    <mergeCell ref="AG155:AG156"/>
    <mergeCell ref="AH155:AH156"/>
    <mergeCell ref="AI155:AI156"/>
    <mergeCell ref="AJ155:AJ156"/>
    <mergeCell ref="AK155:AK156"/>
    <mergeCell ref="AG157:AG158"/>
    <mergeCell ref="AH157:AH158"/>
    <mergeCell ref="AI157:AI158"/>
    <mergeCell ref="AJ157:AJ158"/>
    <mergeCell ref="AK157:AK158"/>
    <mergeCell ref="AG164:AH164"/>
    <mergeCell ref="AJ164:AK164"/>
    <mergeCell ref="AH148:AK148"/>
    <mergeCell ref="AG149:AK149"/>
    <mergeCell ref="AG151:AG152"/>
    <mergeCell ref="AH151:AH152"/>
    <mergeCell ref="AI151:AI152"/>
    <mergeCell ref="AJ151:AJ152"/>
    <mergeCell ref="AK151:AK152"/>
    <mergeCell ref="AG153:AG154"/>
    <mergeCell ref="AH153:AH154"/>
    <mergeCell ref="AI153:AI154"/>
    <mergeCell ref="AJ153:AJ154"/>
    <mergeCell ref="AK153:AK154"/>
    <mergeCell ref="AG136:AG137"/>
    <mergeCell ref="AH136:AH137"/>
    <mergeCell ref="AI136:AI137"/>
    <mergeCell ref="AJ136:AJ137"/>
    <mergeCell ref="AK136:AK137"/>
    <mergeCell ref="AG138:AG139"/>
    <mergeCell ref="AH138:AH139"/>
    <mergeCell ref="AI138:AI139"/>
    <mergeCell ref="AJ138:AJ139"/>
    <mergeCell ref="AK138:AK139"/>
    <mergeCell ref="AG142:AH142"/>
    <mergeCell ref="AJ142:AK142"/>
    <mergeCell ref="AG132:AG133"/>
    <mergeCell ref="AH132:AH133"/>
    <mergeCell ref="AI132:AI133"/>
    <mergeCell ref="AJ132:AJ133"/>
    <mergeCell ref="AK132:AK133"/>
    <mergeCell ref="AG134:AG135"/>
    <mergeCell ref="AH134:AH135"/>
    <mergeCell ref="AI134:AI135"/>
    <mergeCell ref="AJ134:AJ135"/>
    <mergeCell ref="AK134:AK135"/>
    <mergeCell ref="AG118:AG119"/>
    <mergeCell ref="AH118:AH119"/>
    <mergeCell ref="AI118:AI119"/>
    <mergeCell ref="AJ118:AJ119"/>
    <mergeCell ref="AK118:AK119"/>
    <mergeCell ref="AH127:AK127"/>
    <mergeCell ref="AG128:AK128"/>
    <mergeCell ref="AG130:AG131"/>
    <mergeCell ref="AH130:AH131"/>
    <mergeCell ref="AI130:AI131"/>
    <mergeCell ref="AJ130:AJ131"/>
    <mergeCell ref="AK130:AK131"/>
    <mergeCell ref="AG122:AH122"/>
    <mergeCell ref="AJ122:AK122"/>
    <mergeCell ref="AG123:AH123"/>
    <mergeCell ref="AJ123:AK123"/>
    <mergeCell ref="AG114:AG115"/>
    <mergeCell ref="AH114:AH115"/>
    <mergeCell ref="AI114:AI115"/>
    <mergeCell ref="AJ114:AJ115"/>
    <mergeCell ref="AK114:AK115"/>
    <mergeCell ref="AG116:AG117"/>
    <mergeCell ref="AH116:AH117"/>
    <mergeCell ref="AI116:AI117"/>
    <mergeCell ref="AJ116:AJ117"/>
    <mergeCell ref="AK116:AK117"/>
    <mergeCell ref="AH107:AK107"/>
    <mergeCell ref="AG108:AK108"/>
    <mergeCell ref="AG110:AG111"/>
    <mergeCell ref="AH110:AH111"/>
    <mergeCell ref="AI110:AI111"/>
    <mergeCell ref="AJ110:AJ111"/>
    <mergeCell ref="AK110:AK111"/>
    <mergeCell ref="AG112:AG113"/>
    <mergeCell ref="AH112:AH113"/>
    <mergeCell ref="AI112:AI113"/>
    <mergeCell ref="AJ112:AJ113"/>
    <mergeCell ref="AK112:AK113"/>
    <mergeCell ref="AG95:AG96"/>
    <mergeCell ref="AH95:AH96"/>
    <mergeCell ref="AI95:AI96"/>
    <mergeCell ref="AJ95:AJ96"/>
    <mergeCell ref="AK95:AK96"/>
    <mergeCell ref="AG97:AG98"/>
    <mergeCell ref="AH97:AH98"/>
    <mergeCell ref="AI97:AI98"/>
    <mergeCell ref="AJ97:AJ98"/>
    <mergeCell ref="AK97:AK98"/>
    <mergeCell ref="AG91:AG92"/>
    <mergeCell ref="AH91:AH92"/>
    <mergeCell ref="AI91:AI92"/>
    <mergeCell ref="AJ91:AJ92"/>
    <mergeCell ref="AK91:AK92"/>
    <mergeCell ref="AG93:AG94"/>
    <mergeCell ref="AH93:AH94"/>
    <mergeCell ref="AI93:AI94"/>
    <mergeCell ref="AJ93:AJ94"/>
    <mergeCell ref="AK93:AK94"/>
    <mergeCell ref="AG76:AG77"/>
    <mergeCell ref="AH76:AH77"/>
    <mergeCell ref="AI76:AI77"/>
    <mergeCell ref="AJ76:AJ77"/>
    <mergeCell ref="AK76:AK77"/>
    <mergeCell ref="AH86:AK86"/>
    <mergeCell ref="AG87:AK87"/>
    <mergeCell ref="AG89:AG90"/>
    <mergeCell ref="AH89:AH90"/>
    <mergeCell ref="AI89:AI90"/>
    <mergeCell ref="AJ89:AJ90"/>
    <mergeCell ref="AK89:AK90"/>
    <mergeCell ref="AG72:AG73"/>
    <mergeCell ref="AH72:AH73"/>
    <mergeCell ref="AI72:AI73"/>
    <mergeCell ref="AJ72:AJ73"/>
    <mergeCell ref="AK72:AK73"/>
    <mergeCell ref="AG74:AG75"/>
    <mergeCell ref="AH74:AH75"/>
    <mergeCell ref="AI74:AI75"/>
    <mergeCell ref="AJ74:AJ75"/>
    <mergeCell ref="AK74:AK75"/>
    <mergeCell ref="AH65:AK65"/>
    <mergeCell ref="AG66:AK66"/>
    <mergeCell ref="AG68:AG69"/>
    <mergeCell ref="AH68:AH69"/>
    <mergeCell ref="AI68:AI69"/>
    <mergeCell ref="AJ68:AJ69"/>
    <mergeCell ref="AK68:AK69"/>
    <mergeCell ref="AG70:AG71"/>
    <mergeCell ref="AH70:AH71"/>
    <mergeCell ref="AI70:AI71"/>
    <mergeCell ref="AJ70:AJ71"/>
    <mergeCell ref="AK70:AK71"/>
    <mergeCell ref="AG53:AG54"/>
    <mergeCell ref="AH53:AH54"/>
    <mergeCell ref="AI53:AI54"/>
    <mergeCell ref="AJ53:AJ54"/>
    <mergeCell ref="AK53:AK54"/>
    <mergeCell ref="AG55:AG56"/>
    <mergeCell ref="AH55:AH56"/>
    <mergeCell ref="AI55:AI56"/>
    <mergeCell ref="AJ55:AJ56"/>
    <mergeCell ref="AK55:AK56"/>
    <mergeCell ref="AG49:AG50"/>
    <mergeCell ref="AH49:AH50"/>
    <mergeCell ref="AI49:AI50"/>
    <mergeCell ref="AJ49:AJ50"/>
    <mergeCell ref="AK49:AK50"/>
    <mergeCell ref="AG51:AG52"/>
    <mergeCell ref="AH51:AH52"/>
    <mergeCell ref="AI51:AI52"/>
    <mergeCell ref="AJ51:AJ52"/>
    <mergeCell ref="AK51:AK52"/>
    <mergeCell ref="AG34:AG35"/>
    <mergeCell ref="AH34:AH35"/>
    <mergeCell ref="AI34:AI35"/>
    <mergeCell ref="AJ34:AJ35"/>
    <mergeCell ref="AK34:AK35"/>
    <mergeCell ref="AH44:AK44"/>
    <mergeCell ref="AG45:AK45"/>
    <mergeCell ref="AG47:AG48"/>
    <mergeCell ref="AH47:AH48"/>
    <mergeCell ref="AI47:AI48"/>
    <mergeCell ref="AJ47:AJ48"/>
    <mergeCell ref="AK47:AK48"/>
    <mergeCell ref="AG38:AH38"/>
    <mergeCell ref="AJ38:AK38"/>
    <mergeCell ref="AG39:AH39"/>
    <mergeCell ref="AJ39:AK39"/>
    <mergeCell ref="AG30:AG31"/>
    <mergeCell ref="AH30:AH31"/>
    <mergeCell ref="AI30:AI31"/>
    <mergeCell ref="AJ30:AJ31"/>
    <mergeCell ref="AK30:AK31"/>
    <mergeCell ref="AG32:AG33"/>
    <mergeCell ref="AH32:AH33"/>
    <mergeCell ref="AI32:AI33"/>
    <mergeCell ref="AJ32:AJ33"/>
    <mergeCell ref="AK32:AK33"/>
    <mergeCell ref="AG26:AG27"/>
    <mergeCell ref="AH26:AH27"/>
    <mergeCell ref="AI26:AI27"/>
    <mergeCell ref="AJ26:AJ27"/>
    <mergeCell ref="AK26:AK27"/>
    <mergeCell ref="AG28:AG29"/>
    <mergeCell ref="AH28:AH29"/>
    <mergeCell ref="AI28:AI29"/>
    <mergeCell ref="AJ28:AJ29"/>
    <mergeCell ref="AK28:AK29"/>
    <mergeCell ref="AJ11:AJ12"/>
    <mergeCell ref="AK11:AK12"/>
    <mergeCell ref="AG13:AG14"/>
    <mergeCell ref="AH13:AH14"/>
    <mergeCell ref="AI13:AI14"/>
    <mergeCell ref="AJ13:AJ14"/>
    <mergeCell ref="AK13:AK14"/>
    <mergeCell ref="AH23:AK23"/>
    <mergeCell ref="AG24:AK24"/>
    <mergeCell ref="AJ17:AK17"/>
    <mergeCell ref="AJ18:AK18"/>
    <mergeCell ref="AH2:AK2"/>
    <mergeCell ref="AG3:AK3"/>
    <mergeCell ref="AG5:AG6"/>
    <mergeCell ref="AH5:AH6"/>
    <mergeCell ref="AI5:AI6"/>
    <mergeCell ref="AJ5:AJ6"/>
    <mergeCell ref="AK5:AK6"/>
    <mergeCell ref="AG7:AG8"/>
    <mergeCell ref="AH7:AH8"/>
    <mergeCell ref="AI7:AI8"/>
    <mergeCell ref="AJ7:AJ8"/>
    <mergeCell ref="AK7:AK8"/>
    <mergeCell ref="AG9:AG10"/>
    <mergeCell ref="AH9:AH10"/>
    <mergeCell ref="AI9:AI10"/>
    <mergeCell ref="AJ9:AJ10"/>
    <mergeCell ref="AK9:AK10"/>
    <mergeCell ref="AG11:AG12"/>
    <mergeCell ref="AH11:AH12"/>
    <mergeCell ref="AG17:AH17"/>
    <mergeCell ref="AG18:AH18"/>
    <mergeCell ref="Y178:Y179"/>
    <mergeCell ref="Z178:Z179"/>
    <mergeCell ref="AA178:AA179"/>
    <mergeCell ref="AB178:AB179"/>
    <mergeCell ref="AC178:AC179"/>
    <mergeCell ref="Y180:Y181"/>
    <mergeCell ref="Z180:Z181"/>
    <mergeCell ref="AA180:AA181"/>
    <mergeCell ref="AB180:AB181"/>
    <mergeCell ref="AC180:AC181"/>
    <mergeCell ref="Y174:Y175"/>
    <mergeCell ref="Z174:Z175"/>
    <mergeCell ref="AA174:AA175"/>
    <mergeCell ref="AB174:AB175"/>
    <mergeCell ref="AC174:AC175"/>
    <mergeCell ref="Y176:Y177"/>
    <mergeCell ref="Z176:Z177"/>
    <mergeCell ref="AA176:AA177"/>
    <mergeCell ref="AB176:AB177"/>
    <mergeCell ref="AC176:AC177"/>
    <mergeCell ref="Y159:Y160"/>
    <mergeCell ref="Z159:Z160"/>
    <mergeCell ref="AA159:AA160"/>
    <mergeCell ref="AB159:AB160"/>
    <mergeCell ref="AC159:AC160"/>
    <mergeCell ref="Z169:AC169"/>
    <mergeCell ref="Y170:AC170"/>
    <mergeCell ref="Y172:Y173"/>
    <mergeCell ref="Z172:Z173"/>
    <mergeCell ref="AA172:AA173"/>
    <mergeCell ref="AB172:AB173"/>
    <mergeCell ref="AC172:AC173"/>
    <mergeCell ref="Y155:Y156"/>
    <mergeCell ref="Z155:Z156"/>
    <mergeCell ref="AA155:AA156"/>
    <mergeCell ref="AB155:AB156"/>
    <mergeCell ref="AC155:AC156"/>
    <mergeCell ref="Y157:Y158"/>
    <mergeCell ref="Z157:Z158"/>
    <mergeCell ref="AA157:AA158"/>
    <mergeCell ref="AB157:AB158"/>
    <mergeCell ref="AC157:AC158"/>
    <mergeCell ref="Y164:Z164"/>
    <mergeCell ref="AB164:AC164"/>
    <mergeCell ref="Z148:AC148"/>
    <mergeCell ref="Y149:AC149"/>
    <mergeCell ref="Y151:Y152"/>
    <mergeCell ref="Z151:Z152"/>
    <mergeCell ref="AA151:AA152"/>
    <mergeCell ref="AB151:AB152"/>
    <mergeCell ref="AC151:AC152"/>
    <mergeCell ref="Y153:Y154"/>
    <mergeCell ref="Z153:Z154"/>
    <mergeCell ref="AA153:AA154"/>
    <mergeCell ref="AB153:AB154"/>
    <mergeCell ref="AC153:AC154"/>
    <mergeCell ref="Y136:Y137"/>
    <mergeCell ref="Z136:Z137"/>
    <mergeCell ref="AA136:AA137"/>
    <mergeCell ref="AB136:AB137"/>
    <mergeCell ref="AC136:AC137"/>
    <mergeCell ref="Y138:Y139"/>
    <mergeCell ref="Z138:Z139"/>
    <mergeCell ref="AA138:AA139"/>
    <mergeCell ref="AB138:AB139"/>
    <mergeCell ref="AC138:AC139"/>
    <mergeCell ref="Y142:Z142"/>
    <mergeCell ref="AB142:AC142"/>
    <mergeCell ref="Y132:Y133"/>
    <mergeCell ref="Z132:Z133"/>
    <mergeCell ref="AA132:AA133"/>
    <mergeCell ref="AB132:AB133"/>
    <mergeCell ref="AC132:AC133"/>
    <mergeCell ref="Y134:Y135"/>
    <mergeCell ref="Z134:Z135"/>
    <mergeCell ref="AA134:AA135"/>
    <mergeCell ref="AB134:AB135"/>
    <mergeCell ref="AC134:AC135"/>
    <mergeCell ref="Y118:Y119"/>
    <mergeCell ref="Z118:Z119"/>
    <mergeCell ref="AA118:AA119"/>
    <mergeCell ref="AB118:AB119"/>
    <mergeCell ref="AC118:AC119"/>
    <mergeCell ref="Z127:AC127"/>
    <mergeCell ref="Y128:AC128"/>
    <mergeCell ref="Y130:Y131"/>
    <mergeCell ref="Z130:Z131"/>
    <mergeCell ref="AA130:AA131"/>
    <mergeCell ref="AB130:AB131"/>
    <mergeCell ref="AC130:AC131"/>
    <mergeCell ref="Y122:Z122"/>
    <mergeCell ref="AB122:AC122"/>
    <mergeCell ref="Y123:Z123"/>
    <mergeCell ref="AB123:AC123"/>
    <mergeCell ref="Y114:Y115"/>
    <mergeCell ref="Z114:Z115"/>
    <mergeCell ref="AA114:AA115"/>
    <mergeCell ref="AB114:AB115"/>
    <mergeCell ref="AC114:AC115"/>
    <mergeCell ref="Y116:Y117"/>
    <mergeCell ref="Z116:Z117"/>
    <mergeCell ref="AA116:AA117"/>
    <mergeCell ref="AB116:AB117"/>
    <mergeCell ref="AC116:AC117"/>
    <mergeCell ref="Z107:AC107"/>
    <mergeCell ref="Y108:AC108"/>
    <mergeCell ref="Y110:Y111"/>
    <mergeCell ref="Z110:Z111"/>
    <mergeCell ref="AA110:AA111"/>
    <mergeCell ref="AB110:AB111"/>
    <mergeCell ref="AC110:AC111"/>
    <mergeCell ref="Y112:Y113"/>
    <mergeCell ref="Z112:Z113"/>
    <mergeCell ref="AA112:AA113"/>
    <mergeCell ref="AB112:AB113"/>
    <mergeCell ref="AC112:AC113"/>
    <mergeCell ref="Y95:Y96"/>
    <mergeCell ref="Z95:Z96"/>
    <mergeCell ref="AA95:AA96"/>
    <mergeCell ref="AB95:AB96"/>
    <mergeCell ref="AC95:AC96"/>
    <mergeCell ref="Y97:Y98"/>
    <mergeCell ref="Z97:Z98"/>
    <mergeCell ref="AA97:AA98"/>
    <mergeCell ref="AB97:AB98"/>
    <mergeCell ref="AC97:AC98"/>
    <mergeCell ref="Y91:Y92"/>
    <mergeCell ref="Z91:Z92"/>
    <mergeCell ref="AA91:AA92"/>
    <mergeCell ref="AB91:AB92"/>
    <mergeCell ref="AC91:AC92"/>
    <mergeCell ref="Y93:Y94"/>
    <mergeCell ref="Z93:Z94"/>
    <mergeCell ref="AA93:AA94"/>
    <mergeCell ref="AB93:AB94"/>
    <mergeCell ref="AC93:AC94"/>
    <mergeCell ref="Y76:Y77"/>
    <mergeCell ref="Z76:Z77"/>
    <mergeCell ref="AA76:AA77"/>
    <mergeCell ref="AB76:AB77"/>
    <mergeCell ref="AC76:AC77"/>
    <mergeCell ref="Z86:AC86"/>
    <mergeCell ref="Y87:AC87"/>
    <mergeCell ref="Y89:Y90"/>
    <mergeCell ref="Z89:Z90"/>
    <mergeCell ref="AA89:AA90"/>
    <mergeCell ref="AB89:AB90"/>
    <mergeCell ref="AC89:AC90"/>
    <mergeCell ref="Y72:Y73"/>
    <mergeCell ref="Z72:Z73"/>
    <mergeCell ref="AA72:AA73"/>
    <mergeCell ref="AB72:AB73"/>
    <mergeCell ref="AC72:AC73"/>
    <mergeCell ref="Y74:Y75"/>
    <mergeCell ref="Z74:Z75"/>
    <mergeCell ref="AA74:AA75"/>
    <mergeCell ref="AB74:AB75"/>
    <mergeCell ref="AC74:AC75"/>
    <mergeCell ref="Z65:AC65"/>
    <mergeCell ref="Y66:AC66"/>
    <mergeCell ref="Y68:Y69"/>
    <mergeCell ref="Z68:Z69"/>
    <mergeCell ref="AA68:AA69"/>
    <mergeCell ref="AB68:AB69"/>
    <mergeCell ref="AC68:AC69"/>
    <mergeCell ref="Y70:Y71"/>
    <mergeCell ref="Z70:Z71"/>
    <mergeCell ref="AA70:AA71"/>
    <mergeCell ref="AB70:AB71"/>
    <mergeCell ref="AC70:AC71"/>
    <mergeCell ref="Y53:Y54"/>
    <mergeCell ref="Z53:Z54"/>
    <mergeCell ref="AA53:AA54"/>
    <mergeCell ref="AB53:AB54"/>
    <mergeCell ref="AC53:AC54"/>
    <mergeCell ref="Y55:Y56"/>
    <mergeCell ref="Z55:Z56"/>
    <mergeCell ref="AA55:AA56"/>
    <mergeCell ref="AB55:AB56"/>
    <mergeCell ref="AC55:AC56"/>
    <mergeCell ref="Y49:Y50"/>
    <mergeCell ref="Z49:Z50"/>
    <mergeCell ref="AA49:AA50"/>
    <mergeCell ref="AB49:AB50"/>
    <mergeCell ref="AC49:AC50"/>
    <mergeCell ref="Y51:Y52"/>
    <mergeCell ref="Z51:Z52"/>
    <mergeCell ref="AA51:AA52"/>
    <mergeCell ref="AB51:AB52"/>
    <mergeCell ref="AC51:AC52"/>
    <mergeCell ref="Y34:Y35"/>
    <mergeCell ref="Z34:Z35"/>
    <mergeCell ref="AA34:AA35"/>
    <mergeCell ref="AB34:AB35"/>
    <mergeCell ref="AC34:AC35"/>
    <mergeCell ref="Z44:AC44"/>
    <mergeCell ref="Y45:AC45"/>
    <mergeCell ref="Y47:Y48"/>
    <mergeCell ref="Z47:Z48"/>
    <mergeCell ref="AA47:AA48"/>
    <mergeCell ref="AB47:AB48"/>
    <mergeCell ref="AC47:AC48"/>
    <mergeCell ref="Y38:Z38"/>
    <mergeCell ref="AB38:AC38"/>
    <mergeCell ref="Y39:Z39"/>
    <mergeCell ref="AB39:AC39"/>
    <mergeCell ref="Y30:Y31"/>
    <mergeCell ref="Z30:Z31"/>
    <mergeCell ref="AA30:AA31"/>
    <mergeCell ref="AB30:AB31"/>
    <mergeCell ref="AC30:AC31"/>
    <mergeCell ref="Y32:Y33"/>
    <mergeCell ref="Z32:Z33"/>
    <mergeCell ref="AA32:AA33"/>
    <mergeCell ref="AB32:AB33"/>
    <mergeCell ref="AC32:AC33"/>
    <mergeCell ref="Y26:Y27"/>
    <mergeCell ref="Z26:Z27"/>
    <mergeCell ref="AA26:AA27"/>
    <mergeCell ref="AB26:AB27"/>
    <mergeCell ref="AC26:AC27"/>
    <mergeCell ref="Y28:Y29"/>
    <mergeCell ref="Z28:Z29"/>
    <mergeCell ref="AA28:AA29"/>
    <mergeCell ref="AB28:AB29"/>
    <mergeCell ref="AC28:AC29"/>
    <mergeCell ref="AB11:AB12"/>
    <mergeCell ref="AC11:AC12"/>
    <mergeCell ref="Y13:Y14"/>
    <mergeCell ref="Z13:Z14"/>
    <mergeCell ref="AA13:AA14"/>
    <mergeCell ref="AB13:AB14"/>
    <mergeCell ref="AC13:AC14"/>
    <mergeCell ref="Z23:AC23"/>
    <mergeCell ref="Y24:AC24"/>
    <mergeCell ref="Y3:AC3"/>
    <mergeCell ref="Y5:Y6"/>
    <mergeCell ref="Z5:Z6"/>
    <mergeCell ref="AA5:AA6"/>
    <mergeCell ref="AB5:AB6"/>
    <mergeCell ref="AC5:AC6"/>
    <mergeCell ref="Y7:Y8"/>
    <mergeCell ref="Z7:Z8"/>
    <mergeCell ref="AA7:AA8"/>
    <mergeCell ref="AB7:AB8"/>
    <mergeCell ref="AC7:AC8"/>
    <mergeCell ref="Y9:Y10"/>
    <mergeCell ref="Z9:Z10"/>
    <mergeCell ref="AA9:AA10"/>
    <mergeCell ref="AB9:AB10"/>
    <mergeCell ref="AC9:AC10"/>
    <mergeCell ref="Y11:Y12"/>
    <mergeCell ref="Z11:Z12"/>
    <mergeCell ref="AA11:AA12"/>
    <mergeCell ref="Y17:Z17"/>
    <mergeCell ref="AB17:AC17"/>
    <mergeCell ref="Y18:Z18"/>
    <mergeCell ref="AB18:AC18"/>
    <mergeCell ref="Q178:Q179"/>
    <mergeCell ref="R178:R179"/>
    <mergeCell ref="S178:S179"/>
    <mergeCell ref="T178:T179"/>
    <mergeCell ref="U178:U179"/>
    <mergeCell ref="Q180:Q181"/>
    <mergeCell ref="R180:R181"/>
    <mergeCell ref="S180:S181"/>
    <mergeCell ref="T180:T181"/>
    <mergeCell ref="U180:U181"/>
    <mergeCell ref="Q174:Q175"/>
    <mergeCell ref="R174:R175"/>
    <mergeCell ref="S174:S175"/>
    <mergeCell ref="T174:T175"/>
    <mergeCell ref="U174:U175"/>
    <mergeCell ref="Q176:Q177"/>
    <mergeCell ref="R176:R177"/>
    <mergeCell ref="S176:S177"/>
    <mergeCell ref="T176:T177"/>
    <mergeCell ref="U176:U177"/>
    <mergeCell ref="Q159:Q160"/>
    <mergeCell ref="R159:R160"/>
    <mergeCell ref="S159:S160"/>
    <mergeCell ref="T159:T160"/>
    <mergeCell ref="U159:U160"/>
    <mergeCell ref="R169:U169"/>
    <mergeCell ref="Q170:U170"/>
    <mergeCell ref="Q172:Q173"/>
    <mergeCell ref="R172:R173"/>
    <mergeCell ref="S172:S173"/>
    <mergeCell ref="T172:T173"/>
    <mergeCell ref="U172:U173"/>
    <mergeCell ref="Q155:Q156"/>
    <mergeCell ref="R155:R156"/>
    <mergeCell ref="S155:S156"/>
    <mergeCell ref="T155:T156"/>
    <mergeCell ref="U155:U156"/>
    <mergeCell ref="Q157:Q158"/>
    <mergeCell ref="R157:R158"/>
    <mergeCell ref="S157:S158"/>
    <mergeCell ref="T157:T158"/>
    <mergeCell ref="U157:U158"/>
    <mergeCell ref="Q164:R164"/>
    <mergeCell ref="T164:U164"/>
    <mergeCell ref="R148:U148"/>
    <mergeCell ref="Q149:U149"/>
    <mergeCell ref="Q151:Q152"/>
    <mergeCell ref="R151:R152"/>
    <mergeCell ref="S151:S152"/>
    <mergeCell ref="T151:T152"/>
    <mergeCell ref="U151:U152"/>
    <mergeCell ref="Q153:Q154"/>
    <mergeCell ref="R153:R154"/>
    <mergeCell ref="S153:S154"/>
    <mergeCell ref="T153:T154"/>
    <mergeCell ref="U153:U154"/>
    <mergeCell ref="Q136:Q137"/>
    <mergeCell ref="R136:R137"/>
    <mergeCell ref="S136:S137"/>
    <mergeCell ref="T136:T137"/>
    <mergeCell ref="U136:U137"/>
    <mergeCell ref="Q138:Q139"/>
    <mergeCell ref="R138:R139"/>
    <mergeCell ref="S138:S139"/>
    <mergeCell ref="T138:T139"/>
    <mergeCell ref="U138:U139"/>
    <mergeCell ref="Q142:R142"/>
    <mergeCell ref="T142:U142"/>
    <mergeCell ref="Q132:Q133"/>
    <mergeCell ref="R132:R133"/>
    <mergeCell ref="S132:S133"/>
    <mergeCell ref="T132:T133"/>
    <mergeCell ref="U132:U133"/>
    <mergeCell ref="Q134:Q135"/>
    <mergeCell ref="R134:R135"/>
    <mergeCell ref="S134:S135"/>
    <mergeCell ref="T134:T135"/>
    <mergeCell ref="U134:U135"/>
    <mergeCell ref="Q118:Q119"/>
    <mergeCell ref="R118:R119"/>
    <mergeCell ref="S118:S119"/>
    <mergeCell ref="T118:T119"/>
    <mergeCell ref="U118:U119"/>
    <mergeCell ref="R127:U127"/>
    <mergeCell ref="Q128:U128"/>
    <mergeCell ref="Q130:Q131"/>
    <mergeCell ref="R130:R131"/>
    <mergeCell ref="S130:S131"/>
    <mergeCell ref="T130:T131"/>
    <mergeCell ref="U130:U131"/>
    <mergeCell ref="Q122:R122"/>
    <mergeCell ref="T122:U122"/>
    <mergeCell ref="Q123:R123"/>
    <mergeCell ref="T123:U123"/>
    <mergeCell ref="Q114:Q115"/>
    <mergeCell ref="R114:R115"/>
    <mergeCell ref="S114:S115"/>
    <mergeCell ref="T114:T115"/>
    <mergeCell ref="U114:U115"/>
    <mergeCell ref="Q116:Q117"/>
    <mergeCell ref="R116:R117"/>
    <mergeCell ref="S116:S117"/>
    <mergeCell ref="T116:T117"/>
    <mergeCell ref="U116:U117"/>
    <mergeCell ref="R107:U107"/>
    <mergeCell ref="Q108:U108"/>
    <mergeCell ref="Q110:Q111"/>
    <mergeCell ref="R110:R111"/>
    <mergeCell ref="S110:S111"/>
    <mergeCell ref="T110:T111"/>
    <mergeCell ref="U110:U111"/>
    <mergeCell ref="Q112:Q113"/>
    <mergeCell ref="R112:R113"/>
    <mergeCell ref="S112:S113"/>
    <mergeCell ref="T112:T113"/>
    <mergeCell ref="U112:U113"/>
    <mergeCell ref="Q95:Q96"/>
    <mergeCell ref="R95:R96"/>
    <mergeCell ref="S95:S96"/>
    <mergeCell ref="T95:T96"/>
    <mergeCell ref="U95:U96"/>
    <mergeCell ref="Q97:Q98"/>
    <mergeCell ref="R97:R98"/>
    <mergeCell ref="S97:S98"/>
    <mergeCell ref="T97:T98"/>
    <mergeCell ref="U97:U98"/>
    <mergeCell ref="Q91:Q92"/>
    <mergeCell ref="R91:R92"/>
    <mergeCell ref="S91:S92"/>
    <mergeCell ref="T91:T92"/>
    <mergeCell ref="U91:U92"/>
    <mergeCell ref="Q93:Q94"/>
    <mergeCell ref="R93:R94"/>
    <mergeCell ref="S93:S94"/>
    <mergeCell ref="T93:T94"/>
    <mergeCell ref="U93:U94"/>
    <mergeCell ref="Q76:Q77"/>
    <mergeCell ref="R76:R77"/>
    <mergeCell ref="S76:S77"/>
    <mergeCell ref="T76:T77"/>
    <mergeCell ref="U76:U77"/>
    <mergeCell ref="R86:U86"/>
    <mergeCell ref="Q87:U87"/>
    <mergeCell ref="Q89:Q90"/>
    <mergeCell ref="R89:R90"/>
    <mergeCell ref="S89:S90"/>
    <mergeCell ref="T89:T90"/>
    <mergeCell ref="U89:U90"/>
    <mergeCell ref="Q72:Q73"/>
    <mergeCell ref="R72:R73"/>
    <mergeCell ref="S72:S73"/>
    <mergeCell ref="T72:T73"/>
    <mergeCell ref="U72:U73"/>
    <mergeCell ref="Q74:Q75"/>
    <mergeCell ref="R74:R75"/>
    <mergeCell ref="S74:S75"/>
    <mergeCell ref="T74:T75"/>
    <mergeCell ref="U74:U75"/>
    <mergeCell ref="R65:U65"/>
    <mergeCell ref="Q66:U66"/>
    <mergeCell ref="Q68:Q69"/>
    <mergeCell ref="R68:R69"/>
    <mergeCell ref="S68:S69"/>
    <mergeCell ref="T68:T69"/>
    <mergeCell ref="U68:U69"/>
    <mergeCell ref="Q70:Q71"/>
    <mergeCell ref="R70:R71"/>
    <mergeCell ref="S70:S71"/>
    <mergeCell ref="T70:T71"/>
    <mergeCell ref="U70:U71"/>
    <mergeCell ref="Q53:Q54"/>
    <mergeCell ref="R53:R54"/>
    <mergeCell ref="S53:S54"/>
    <mergeCell ref="T53:T54"/>
    <mergeCell ref="U53:U54"/>
    <mergeCell ref="Q55:Q56"/>
    <mergeCell ref="R55:R56"/>
    <mergeCell ref="S55:S56"/>
    <mergeCell ref="T55:T56"/>
    <mergeCell ref="U55:U56"/>
    <mergeCell ref="Q49:Q50"/>
    <mergeCell ref="R49:R50"/>
    <mergeCell ref="S49:S50"/>
    <mergeCell ref="T49:T50"/>
    <mergeCell ref="U49:U50"/>
    <mergeCell ref="Q51:Q52"/>
    <mergeCell ref="R51:R52"/>
    <mergeCell ref="S51:S52"/>
    <mergeCell ref="T51:T52"/>
    <mergeCell ref="U51:U52"/>
    <mergeCell ref="Q34:Q35"/>
    <mergeCell ref="R34:R35"/>
    <mergeCell ref="S34:S35"/>
    <mergeCell ref="T34:T35"/>
    <mergeCell ref="U34:U35"/>
    <mergeCell ref="R44:U44"/>
    <mergeCell ref="Q45:U45"/>
    <mergeCell ref="Q47:Q48"/>
    <mergeCell ref="R47:R48"/>
    <mergeCell ref="S47:S48"/>
    <mergeCell ref="T47:T48"/>
    <mergeCell ref="U47:U48"/>
    <mergeCell ref="Q38:R38"/>
    <mergeCell ref="T38:U38"/>
    <mergeCell ref="Q39:R39"/>
    <mergeCell ref="T39:U39"/>
    <mergeCell ref="Q30:Q31"/>
    <mergeCell ref="R30:R31"/>
    <mergeCell ref="S30:S31"/>
    <mergeCell ref="T30:T31"/>
    <mergeCell ref="U30:U31"/>
    <mergeCell ref="Q32:Q33"/>
    <mergeCell ref="R32:R33"/>
    <mergeCell ref="S32:S33"/>
    <mergeCell ref="T32:T33"/>
    <mergeCell ref="U32:U33"/>
    <mergeCell ref="Q24:U24"/>
    <mergeCell ref="Q26:Q27"/>
    <mergeCell ref="R26:R27"/>
    <mergeCell ref="S26:S27"/>
    <mergeCell ref="T26:T27"/>
    <mergeCell ref="U26:U27"/>
    <mergeCell ref="Q28:Q29"/>
    <mergeCell ref="R28:R29"/>
    <mergeCell ref="S28:S29"/>
    <mergeCell ref="T28:T29"/>
    <mergeCell ref="U28:U29"/>
    <mergeCell ref="S11:S12"/>
    <mergeCell ref="T11:T12"/>
    <mergeCell ref="U11:U12"/>
    <mergeCell ref="Q13:Q14"/>
    <mergeCell ref="R13:R14"/>
    <mergeCell ref="S13:S14"/>
    <mergeCell ref="T13:T14"/>
    <mergeCell ref="U13:U14"/>
    <mergeCell ref="R23:U23"/>
    <mergeCell ref="R2:U2"/>
    <mergeCell ref="Q3:U3"/>
    <mergeCell ref="Q5:Q6"/>
    <mergeCell ref="R5:R6"/>
    <mergeCell ref="S5:S6"/>
    <mergeCell ref="T5:T6"/>
    <mergeCell ref="U5:U6"/>
    <mergeCell ref="Q7:Q8"/>
    <mergeCell ref="R7:R8"/>
    <mergeCell ref="S7:S8"/>
    <mergeCell ref="T7:T8"/>
    <mergeCell ref="U7:U8"/>
    <mergeCell ref="Q9:Q10"/>
    <mergeCell ref="R9:R10"/>
    <mergeCell ref="S9:S10"/>
    <mergeCell ref="T9:T10"/>
    <mergeCell ref="U9:U10"/>
    <mergeCell ref="Q11:Q12"/>
    <mergeCell ref="R11:R12"/>
    <mergeCell ref="Q18:R18"/>
    <mergeCell ref="T18:U18"/>
    <mergeCell ref="I178:I179"/>
    <mergeCell ref="J178:J179"/>
    <mergeCell ref="K178:K179"/>
    <mergeCell ref="L178:L179"/>
    <mergeCell ref="M178:M179"/>
    <mergeCell ref="I180:I181"/>
    <mergeCell ref="J180:J181"/>
    <mergeCell ref="K180:K181"/>
    <mergeCell ref="L180:L181"/>
    <mergeCell ref="M180:M181"/>
    <mergeCell ref="I174:I175"/>
    <mergeCell ref="J174:J175"/>
    <mergeCell ref="K174:K175"/>
    <mergeCell ref="L174:L175"/>
    <mergeCell ref="M174:M175"/>
    <mergeCell ref="I176:I177"/>
    <mergeCell ref="J176:J177"/>
    <mergeCell ref="K176:K177"/>
    <mergeCell ref="L176:L177"/>
    <mergeCell ref="M176:M177"/>
    <mergeCell ref="I159:I160"/>
    <mergeCell ref="J159:J160"/>
    <mergeCell ref="K159:K160"/>
    <mergeCell ref="L159:L160"/>
    <mergeCell ref="M159:M160"/>
    <mergeCell ref="J169:M169"/>
    <mergeCell ref="I170:M170"/>
    <mergeCell ref="I172:I173"/>
    <mergeCell ref="J172:J173"/>
    <mergeCell ref="K172:K173"/>
    <mergeCell ref="L172:L173"/>
    <mergeCell ref="M172:M173"/>
    <mergeCell ref="I155:I156"/>
    <mergeCell ref="J155:J156"/>
    <mergeCell ref="K155:K156"/>
    <mergeCell ref="L155:L156"/>
    <mergeCell ref="M155:M156"/>
    <mergeCell ref="I157:I158"/>
    <mergeCell ref="J157:J158"/>
    <mergeCell ref="K157:K158"/>
    <mergeCell ref="L157:L158"/>
    <mergeCell ref="M157:M158"/>
    <mergeCell ref="I164:J164"/>
    <mergeCell ref="L164:M164"/>
    <mergeCell ref="J148:M148"/>
    <mergeCell ref="I149:M149"/>
    <mergeCell ref="I151:I152"/>
    <mergeCell ref="J151:J152"/>
    <mergeCell ref="K151:K152"/>
    <mergeCell ref="L151:L152"/>
    <mergeCell ref="M151:M152"/>
    <mergeCell ref="I153:I154"/>
    <mergeCell ref="J153:J154"/>
    <mergeCell ref="K153:K154"/>
    <mergeCell ref="L153:L154"/>
    <mergeCell ref="M153:M154"/>
    <mergeCell ref="I136:I137"/>
    <mergeCell ref="J136:J137"/>
    <mergeCell ref="K136:K137"/>
    <mergeCell ref="L136:L137"/>
    <mergeCell ref="M136:M137"/>
    <mergeCell ref="I138:I139"/>
    <mergeCell ref="J138:J139"/>
    <mergeCell ref="K138:K139"/>
    <mergeCell ref="L138:L139"/>
    <mergeCell ref="M138:M139"/>
    <mergeCell ref="I142:J142"/>
    <mergeCell ref="L142:M142"/>
    <mergeCell ref="I132:I133"/>
    <mergeCell ref="J132:J133"/>
    <mergeCell ref="K132:K133"/>
    <mergeCell ref="L132:L133"/>
    <mergeCell ref="M132:M133"/>
    <mergeCell ref="I134:I135"/>
    <mergeCell ref="J134:J135"/>
    <mergeCell ref="K134:K135"/>
    <mergeCell ref="L134:L135"/>
    <mergeCell ref="M134:M135"/>
    <mergeCell ref="I118:I119"/>
    <mergeCell ref="J118:J119"/>
    <mergeCell ref="K118:K119"/>
    <mergeCell ref="L118:L119"/>
    <mergeCell ref="M118:M119"/>
    <mergeCell ref="J127:M127"/>
    <mergeCell ref="I128:M128"/>
    <mergeCell ref="I130:I131"/>
    <mergeCell ref="J130:J131"/>
    <mergeCell ref="K130:K131"/>
    <mergeCell ref="L130:L131"/>
    <mergeCell ref="M130:M131"/>
    <mergeCell ref="I122:J122"/>
    <mergeCell ref="L122:M122"/>
    <mergeCell ref="I123:J123"/>
    <mergeCell ref="L123:M123"/>
    <mergeCell ref="I114:I115"/>
    <mergeCell ref="J114:J115"/>
    <mergeCell ref="K114:K115"/>
    <mergeCell ref="L114:L115"/>
    <mergeCell ref="M114:M115"/>
    <mergeCell ref="I116:I117"/>
    <mergeCell ref="J116:J117"/>
    <mergeCell ref="K116:K117"/>
    <mergeCell ref="L116:L117"/>
    <mergeCell ref="M116:M117"/>
    <mergeCell ref="J107:M107"/>
    <mergeCell ref="I108:M108"/>
    <mergeCell ref="I110:I111"/>
    <mergeCell ref="J110:J111"/>
    <mergeCell ref="K110:K111"/>
    <mergeCell ref="L110:L111"/>
    <mergeCell ref="M110:M111"/>
    <mergeCell ref="I112:I113"/>
    <mergeCell ref="J112:J113"/>
    <mergeCell ref="K112:K113"/>
    <mergeCell ref="L112:L113"/>
    <mergeCell ref="M112:M113"/>
    <mergeCell ref="I95:I96"/>
    <mergeCell ref="J95:J96"/>
    <mergeCell ref="K95:K96"/>
    <mergeCell ref="L95:L96"/>
    <mergeCell ref="M95:M96"/>
    <mergeCell ref="I97:I98"/>
    <mergeCell ref="J97:J98"/>
    <mergeCell ref="K97:K98"/>
    <mergeCell ref="L97:L98"/>
    <mergeCell ref="M97:M98"/>
    <mergeCell ref="I91:I92"/>
    <mergeCell ref="J91:J92"/>
    <mergeCell ref="K91:K92"/>
    <mergeCell ref="L91:L92"/>
    <mergeCell ref="M91:M92"/>
    <mergeCell ref="I93:I94"/>
    <mergeCell ref="J93:J94"/>
    <mergeCell ref="K93:K94"/>
    <mergeCell ref="L93:L94"/>
    <mergeCell ref="M93:M94"/>
    <mergeCell ref="I76:I77"/>
    <mergeCell ref="J76:J77"/>
    <mergeCell ref="K76:K77"/>
    <mergeCell ref="L76:L77"/>
    <mergeCell ref="M76:M77"/>
    <mergeCell ref="J86:M86"/>
    <mergeCell ref="I87:M87"/>
    <mergeCell ref="I89:I90"/>
    <mergeCell ref="J89:J90"/>
    <mergeCell ref="K89:K90"/>
    <mergeCell ref="L89:L90"/>
    <mergeCell ref="M89:M90"/>
    <mergeCell ref="I72:I73"/>
    <mergeCell ref="J72:J73"/>
    <mergeCell ref="K72:K73"/>
    <mergeCell ref="L72:L73"/>
    <mergeCell ref="M72:M73"/>
    <mergeCell ref="I74:I75"/>
    <mergeCell ref="J74:J75"/>
    <mergeCell ref="K74:K75"/>
    <mergeCell ref="L74:L75"/>
    <mergeCell ref="M74:M75"/>
    <mergeCell ref="J65:M65"/>
    <mergeCell ref="I66:M66"/>
    <mergeCell ref="I68:I69"/>
    <mergeCell ref="J68:J69"/>
    <mergeCell ref="K68:K69"/>
    <mergeCell ref="L68:L69"/>
    <mergeCell ref="M68:M69"/>
    <mergeCell ref="I70:I71"/>
    <mergeCell ref="J70:J71"/>
    <mergeCell ref="K70:K71"/>
    <mergeCell ref="L70:L71"/>
    <mergeCell ref="M70:M71"/>
    <mergeCell ref="I53:I54"/>
    <mergeCell ref="J53:J54"/>
    <mergeCell ref="K53:K54"/>
    <mergeCell ref="L53:L54"/>
    <mergeCell ref="M53:M54"/>
    <mergeCell ref="I55:I56"/>
    <mergeCell ref="J55:J56"/>
    <mergeCell ref="K55:K56"/>
    <mergeCell ref="L55:L56"/>
    <mergeCell ref="M55:M56"/>
    <mergeCell ref="I49:I50"/>
    <mergeCell ref="J49:J50"/>
    <mergeCell ref="K49:K50"/>
    <mergeCell ref="L49:L50"/>
    <mergeCell ref="M49:M50"/>
    <mergeCell ref="I51:I52"/>
    <mergeCell ref="J51:J52"/>
    <mergeCell ref="K51:K52"/>
    <mergeCell ref="L51:L52"/>
    <mergeCell ref="M51:M52"/>
    <mergeCell ref="I34:I35"/>
    <mergeCell ref="J34:J35"/>
    <mergeCell ref="K34:K35"/>
    <mergeCell ref="L34:L35"/>
    <mergeCell ref="M34:M35"/>
    <mergeCell ref="J44:M44"/>
    <mergeCell ref="I45:M45"/>
    <mergeCell ref="I47:I48"/>
    <mergeCell ref="J47:J48"/>
    <mergeCell ref="K47:K48"/>
    <mergeCell ref="L47:L48"/>
    <mergeCell ref="M47:M48"/>
    <mergeCell ref="I38:J38"/>
    <mergeCell ref="L38:M38"/>
    <mergeCell ref="I39:J39"/>
    <mergeCell ref="L39:M39"/>
    <mergeCell ref="I30:I31"/>
    <mergeCell ref="J30:J31"/>
    <mergeCell ref="K30:K31"/>
    <mergeCell ref="L30:L31"/>
    <mergeCell ref="M30:M31"/>
    <mergeCell ref="I32:I33"/>
    <mergeCell ref="J32:J33"/>
    <mergeCell ref="K32:K33"/>
    <mergeCell ref="L32:L33"/>
    <mergeCell ref="M32:M33"/>
    <mergeCell ref="J23:M23"/>
    <mergeCell ref="I24:M24"/>
    <mergeCell ref="I26:I27"/>
    <mergeCell ref="J26:J27"/>
    <mergeCell ref="K26:K27"/>
    <mergeCell ref="L26:L27"/>
    <mergeCell ref="M26:M27"/>
    <mergeCell ref="I28:I29"/>
    <mergeCell ref="J28:J29"/>
    <mergeCell ref="K28:K29"/>
    <mergeCell ref="L28:L29"/>
    <mergeCell ref="M28:M29"/>
    <mergeCell ref="J2:M2"/>
    <mergeCell ref="I3:M3"/>
    <mergeCell ref="I5:I6"/>
    <mergeCell ref="J5:J6"/>
    <mergeCell ref="K5:K6"/>
    <mergeCell ref="L5:L6"/>
    <mergeCell ref="M5:M6"/>
    <mergeCell ref="I7:I8"/>
    <mergeCell ref="J7:J8"/>
    <mergeCell ref="K7:K8"/>
    <mergeCell ref="L7:L8"/>
    <mergeCell ref="M7:M8"/>
    <mergeCell ref="L11:L12"/>
    <mergeCell ref="M11:M12"/>
    <mergeCell ref="I13:I14"/>
    <mergeCell ref="J13:J14"/>
    <mergeCell ref="K13:K14"/>
    <mergeCell ref="L13:L14"/>
    <mergeCell ref="M13:M14"/>
    <mergeCell ref="A174:A175"/>
    <mergeCell ref="B174:B175"/>
    <mergeCell ref="C174:C175"/>
    <mergeCell ref="D174:D175"/>
    <mergeCell ref="E174:E175"/>
    <mergeCell ref="B127:E127"/>
    <mergeCell ref="A128:E128"/>
    <mergeCell ref="A130:A131"/>
    <mergeCell ref="B130:B131"/>
    <mergeCell ref="C130:C131"/>
    <mergeCell ref="D130:D131"/>
    <mergeCell ref="E130:E131"/>
    <mergeCell ref="A132:A133"/>
    <mergeCell ref="B132:B133"/>
    <mergeCell ref="C132:C133"/>
    <mergeCell ref="D132:D133"/>
    <mergeCell ref="E132:E133"/>
    <mergeCell ref="A155:A156"/>
    <mergeCell ref="B155:B156"/>
    <mergeCell ref="C155:C156"/>
    <mergeCell ref="D155:D156"/>
    <mergeCell ref="E155:E156"/>
    <mergeCell ref="B148:E148"/>
    <mergeCell ref="A149:E149"/>
    <mergeCell ref="A151:A152"/>
    <mergeCell ref="B151:B152"/>
    <mergeCell ref="C151:C152"/>
    <mergeCell ref="D151:D152"/>
    <mergeCell ref="E151:E152"/>
    <mergeCell ref="A153:A154"/>
    <mergeCell ref="B153:B154"/>
    <mergeCell ref="C153:C154"/>
    <mergeCell ref="A91:A92"/>
    <mergeCell ref="B91:B92"/>
    <mergeCell ref="C91:C92"/>
    <mergeCell ref="D91:D92"/>
    <mergeCell ref="E91:E92"/>
    <mergeCell ref="E26:E27"/>
    <mergeCell ref="A28:A29"/>
    <mergeCell ref="B28:B29"/>
    <mergeCell ref="C28:C29"/>
    <mergeCell ref="D28:D29"/>
    <mergeCell ref="E28:E29"/>
    <mergeCell ref="B44:E44"/>
    <mergeCell ref="A45:E45"/>
    <mergeCell ref="A47:A48"/>
    <mergeCell ref="B47:B48"/>
    <mergeCell ref="C47:C48"/>
    <mergeCell ref="D47:D48"/>
    <mergeCell ref="E47:E48"/>
    <mergeCell ref="A72:A73"/>
    <mergeCell ref="B72:B73"/>
    <mergeCell ref="C72:C73"/>
    <mergeCell ref="D72:D73"/>
    <mergeCell ref="E72:E73"/>
    <mergeCell ref="B65:E65"/>
    <mergeCell ref="A66:E66"/>
    <mergeCell ref="A68:A69"/>
    <mergeCell ref="B68:B69"/>
    <mergeCell ref="C68:C69"/>
    <mergeCell ref="D68:D69"/>
    <mergeCell ref="E68:E69"/>
    <mergeCell ref="A70:A71"/>
    <mergeCell ref="B70:B71"/>
    <mergeCell ref="A3:E3"/>
    <mergeCell ref="A5:A6"/>
    <mergeCell ref="B5:B6"/>
    <mergeCell ref="C5:C6"/>
    <mergeCell ref="D5:D6"/>
    <mergeCell ref="E5:E6"/>
    <mergeCell ref="A7:A8"/>
    <mergeCell ref="B7:B8"/>
    <mergeCell ref="C7:C8"/>
    <mergeCell ref="D7:D8"/>
    <mergeCell ref="E7:E8"/>
    <mergeCell ref="A180:A181"/>
    <mergeCell ref="B180:B181"/>
    <mergeCell ref="C180:C181"/>
    <mergeCell ref="D180:D181"/>
    <mergeCell ref="E180:E181"/>
    <mergeCell ref="A176:A177"/>
    <mergeCell ref="B176:B177"/>
    <mergeCell ref="C176:C177"/>
    <mergeCell ref="D176:D177"/>
    <mergeCell ref="E176:E177"/>
    <mergeCell ref="A178:A179"/>
    <mergeCell ref="B178:B179"/>
    <mergeCell ref="C178:C179"/>
    <mergeCell ref="D178:D179"/>
    <mergeCell ref="E178:E179"/>
    <mergeCell ref="A157:A158"/>
    <mergeCell ref="B157:B158"/>
    <mergeCell ref="C157:C158"/>
    <mergeCell ref="D157:D158"/>
    <mergeCell ref="E157:E158"/>
    <mergeCell ref="A159:A160"/>
    <mergeCell ref="B159:B160"/>
    <mergeCell ref="C159:C160"/>
    <mergeCell ref="D159:D160"/>
    <mergeCell ref="E159:E160"/>
    <mergeCell ref="B169:E169"/>
    <mergeCell ref="A170:E170"/>
    <mergeCell ref="A172:A173"/>
    <mergeCell ref="B172:B173"/>
    <mergeCell ref="C172:C173"/>
    <mergeCell ref="D172:D173"/>
    <mergeCell ref="E172:E173"/>
    <mergeCell ref="D153:D154"/>
    <mergeCell ref="E153:E154"/>
    <mergeCell ref="A138:A139"/>
    <mergeCell ref="B138:B139"/>
    <mergeCell ref="C138:C139"/>
    <mergeCell ref="D138:D139"/>
    <mergeCell ref="E138:E139"/>
    <mergeCell ref="A164:B164"/>
    <mergeCell ref="D164:E164"/>
    <mergeCell ref="A134:A135"/>
    <mergeCell ref="B134:B135"/>
    <mergeCell ref="C134:C135"/>
    <mergeCell ref="D134:D135"/>
    <mergeCell ref="E134:E135"/>
    <mergeCell ref="A136:A137"/>
    <mergeCell ref="B136:B137"/>
    <mergeCell ref="C136:C137"/>
    <mergeCell ref="D136:D137"/>
    <mergeCell ref="E136:E137"/>
    <mergeCell ref="A142:B142"/>
    <mergeCell ref="D142:E142"/>
    <mergeCell ref="A116:A117"/>
    <mergeCell ref="B116:B117"/>
    <mergeCell ref="C116:C117"/>
    <mergeCell ref="D116:D117"/>
    <mergeCell ref="E116:E117"/>
    <mergeCell ref="A118:A119"/>
    <mergeCell ref="B118:B119"/>
    <mergeCell ref="C118:C119"/>
    <mergeCell ref="D118:D119"/>
    <mergeCell ref="E118:E119"/>
    <mergeCell ref="A122:B122"/>
    <mergeCell ref="D122:E122"/>
    <mergeCell ref="A123:B123"/>
    <mergeCell ref="D123:E123"/>
    <mergeCell ref="A114:A115"/>
    <mergeCell ref="B114:B115"/>
    <mergeCell ref="C114:C115"/>
    <mergeCell ref="D114:D115"/>
    <mergeCell ref="E114:E115"/>
    <mergeCell ref="B107:E107"/>
    <mergeCell ref="A108:E108"/>
    <mergeCell ref="A110:A111"/>
    <mergeCell ref="B110:B111"/>
    <mergeCell ref="C110:C111"/>
    <mergeCell ref="D110:D111"/>
    <mergeCell ref="E110:E111"/>
    <mergeCell ref="A112:A113"/>
    <mergeCell ref="B112:B113"/>
    <mergeCell ref="C112:C113"/>
    <mergeCell ref="D112:D113"/>
    <mergeCell ref="E112:E113"/>
    <mergeCell ref="A97:A98"/>
    <mergeCell ref="B97:B98"/>
    <mergeCell ref="C97:C98"/>
    <mergeCell ref="D97:D98"/>
    <mergeCell ref="E97:E98"/>
    <mergeCell ref="A93:A94"/>
    <mergeCell ref="B93:B94"/>
    <mergeCell ref="C93:C94"/>
    <mergeCell ref="D93:D94"/>
    <mergeCell ref="E93:E94"/>
    <mergeCell ref="A95:A96"/>
    <mergeCell ref="B95:B96"/>
    <mergeCell ref="C95:C96"/>
    <mergeCell ref="D95:D96"/>
    <mergeCell ref="E95:E96"/>
    <mergeCell ref="A74:A75"/>
    <mergeCell ref="B74:B75"/>
    <mergeCell ref="C74:C75"/>
    <mergeCell ref="D74:D75"/>
    <mergeCell ref="E74:E75"/>
    <mergeCell ref="A76:A77"/>
    <mergeCell ref="B76:B77"/>
    <mergeCell ref="C76:C77"/>
    <mergeCell ref="D76:D77"/>
    <mergeCell ref="E76:E77"/>
    <mergeCell ref="B86:E86"/>
    <mergeCell ref="A87:E87"/>
    <mergeCell ref="A89:A90"/>
    <mergeCell ref="B89:B90"/>
    <mergeCell ref="C89:C90"/>
    <mergeCell ref="D89:D90"/>
    <mergeCell ref="E89:E90"/>
    <mergeCell ref="C70:C71"/>
    <mergeCell ref="D70:D71"/>
    <mergeCell ref="E70:E71"/>
    <mergeCell ref="A55:A56"/>
    <mergeCell ref="B55:B56"/>
    <mergeCell ref="C55:C56"/>
    <mergeCell ref="D55:D56"/>
    <mergeCell ref="E55:E56"/>
    <mergeCell ref="A51:A52"/>
    <mergeCell ref="B51:B52"/>
    <mergeCell ref="C51:C52"/>
    <mergeCell ref="D51:D52"/>
    <mergeCell ref="E51:E52"/>
    <mergeCell ref="A53:A54"/>
    <mergeCell ref="B53:B54"/>
    <mergeCell ref="C53:C54"/>
    <mergeCell ref="D53:D54"/>
    <mergeCell ref="E53:E54"/>
    <mergeCell ref="A59:B59"/>
    <mergeCell ref="D59:E59"/>
    <mergeCell ref="A49:A50"/>
    <mergeCell ref="B49:B50"/>
    <mergeCell ref="C49:C50"/>
    <mergeCell ref="D49:D50"/>
    <mergeCell ref="E49:E50"/>
    <mergeCell ref="A32:A33"/>
    <mergeCell ref="B32:B33"/>
    <mergeCell ref="C32:C33"/>
    <mergeCell ref="D32:D33"/>
    <mergeCell ref="E32:E33"/>
    <mergeCell ref="A34:A35"/>
    <mergeCell ref="B34:B35"/>
    <mergeCell ref="C34:C35"/>
    <mergeCell ref="D34:D35"/>
    <mergeCell ref="E34:E35"/>
    <mergeCell ref="A30:A31"/>
    <mergeCell ref="B30:B31"/>
    <mergeCell ref="C30:C31"/>
    <mergeCell ref="D30:D31"/>
    <mergeCell ref="E30:E31"/>
    <mergeCell ref="A38:B38"/>
    <mergeCell ref="D38:E38"/>
    <mergeCell ref="A39:B39"/>
    <mergeCell ref="D39:E39"/>
    <mergeCell ref="B23:E23"/>
    <mergeCell ref="A24:E24"/>
    <mergeCell ref="A26:A27"/>
    <mergeCell ref="B26:B27"/>
    <mergeCell ref="C26:C27"/>
    <mergeCell ref="D26:D27"/>
    <mergeCell ref="AI11:AI12"/>
    <mergeCell ref="B2:E2"/>
    <mergeCell ref="Z2:AC2"/>
    <mergeCell ref="A9:A10"/>
    <mergeCell ref="B9:B10"/>
    <mergeCell ref="C9:C10"/>
    <mergeCell ref="D9:D10"/>
    <mergeCell ref="E9:E10"/>
    <mergeCell ref="A11:A12"/>
    <mergeCell ref="B11:B12"/>
    <mergeCell ref="C11:C12"/>
    <mergeCell ref="D11:D12"/>
    <mergeCell ref="E11:E12"/>
    <mergeCell ref="I9:I10"/>
    <mergeCell ref="J9:J10"/>
    <mergeCell ref="K9:K10"/>
    <mergeCell ref="I11:I12"/>
    <mergeCell ref="J11:J12"/>
    <mergeCell ref="K11:K12"/>
    <mergeCell ref="A13:A14"/>
    <mergeCell ref="B13:B14"/>
    <mergeCell ref="C13:C14"/>
    <mergeCell ref="D13:D14"/>
    <mergeCell ref="E13:E14"/>
    <mergeCell ref="L9:L10"/>
    <mergeCell ref="M9:M10"/>
  </mergeCells>
  <phoneticPr fontId="23" type="noConversion"/>
  <dataValidations count="1">
    <dataValidation type="list" allowBlank="1" showInputMessage="1" showErrorMessage="1" sqref="E110:E119 E89:E98 E5:E14 E26:E35 E47:E56 E68:E77 E130:E139 E151:E160 E172:E181 M5:M14 M89:M98 M110:M119 M26:M35 M47:M56 M68:M77 M130:M139 M151:M160 M172:M181 AK5:AK14 AK89:AK98 AK110:AK119 AK26:AK35 AK47:AK56 AK68:AK77 AK130:AK139 AK151:AK160 AK172:AK181 U5:U14 U89:U98 U110:U119 U26:U35 U47:U56 U68:U77 U130:U139 U151:U160 U172:U181 AC5:AC14 AC89:AC98 AC110:AC119 AC26:AC35 AC47:AC56 AC68:AC77 AC130:AC139 AC151:AC160 AC172:AC181 AS5:AS14 AS89:AS98 AS110:AS119 AS26:AS35 AS47:AS56 AS68:AS77 AS130:AS139 AS151:AS160 AS172:AS181" xr:uid="{AEF460F5-93C7-482D-98F7-82C06E7839A9}">
      <formula1>$XFD$1048172:$XFD$1048576</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5DCE-CCCC-4893-83B8-54A51CBD9C87}">
  <dimension ref="A1:G254"/>
  <sheetViews>
    <sheetView topLeftCell="A173" zoomScale="80" zoomScaleNormal="80" workbookViewId="0">
      <selection activeCell="A150" sqref="A150:E150"/>
    </sheetView>
  </sheetViews>
  <sheetFormatPr baseColWidth="10" defaultRowHeight="14.25" x14ac:dyDescent="0.2"/>
  <cols>
    <col min="1" max="1" width="26" style="109" customWidth="1"/>
    <col min="2" max="3" width="38.7109375" style="109" customWidth="1"/>
    <col min="4" max="4" width="17.5703125" style="109" customWidth="1"/>
    <col min="5" max="5" width="23.42578125" style="109" customWidth="1"/>
    <col min="6" max="6" width="3.7109375" style="109" customWidth="1"/>
    <col min="7" max="7" width="4.85546875" style="109" customWidth="1"/>
    <col min="8" max="16384" width="11.42578125" style="109"/>
  </cols>
  <sheetData>
    <row r="1" spans="1:7" ht="15" thickBot="1" x14ac:dyDescent="0.25">
      <c r="F1" s="112"/>
      <c r="G1" s="442"/>
    </row>
    <row r="2" spans="1:7" ht="140.25" customHeight="1" thickBot="1" x14ac:dyDescent="0.25">
      <c r="A2" s="114" t="s">
        <v>341</v>
      </c>
      <c r="B2" s="425" t="str">
        <f>'DAFP V14'!D9</f>
        <v xml:space="preserve">Incorporación de código maliciosos, intervención no autorizadas a las bases de datos, Ingeniería social, CiberCrimen y Vulnerabilidad de los sistemas
</v>
      </c>
      <c r="C2" s="426"/>
      <c r="D2" s="426"/>
      <c r="E2" s="427"/>
      <c r="F2" s="112"/>
      <c r="G2" s="442"/>
    </row>
    <row r="3" spans="1:7" ht="18.75" customHeight="1" thickBot="1" x14ac:dyDescent="0.25">
      <c r="A3" s="439" t="s">
        <v>327</v>
      </c>
      <c r="B3" s="440"/>
      <c r="C3" s="440"/>
      <c r="D3" s="440"/>
      <c r="E3" s="441"/>
      <c r="F3" s="112"/>
      <c r="G3" s="442"/>
    </row>
    <row r="4" spans="1:7" ht="36.75" thickBot="1" x14ac:dyDescent="0.25">
      <c r="A4" s="107" t="s">
        <v>328</v>
      </c>
      <c r="B4" s="108" t="s">
        <v>329</v>
      </c>
      <c r="C4" s="108" t="s">
        <v>330</v>
      </c>
      <c r="D4" s="108" t="s">
        <v>331</v>
      </c>
      <c r="E4" s="108" t="s">
        <v>332</v>
      </c>
      <c r="F4" s="112"/>
      <c r="G4" s="442"/>
    </row>
    <row r="5" spans="1:7" s="117" customFormat="1" ht="35.25" customHeight="1" x14ac:dyDescent="0.2">
      <c r="A5" s="428" t="s">
        <v>307</v>
      </c>
      <c r="B5" s="418" t="s">
        <v>339</v>
      </c>
      <c r="C5" s="420" t="s">
        <v>352</v>
      </c>
      <c r="D5" s="422">
        <v>5</v>
      </c>
      <c r="E5" s="422"/>
      <c r="F5" s="115"/>
      <c r="G5" s="442"/>
    </row>
    <row r="6" spans="1:7" s="117" customFormat="1" ht="35.25" customHeight="1" x14ac:dyDescent="0.2">
      <c r="A6" s="429"/>
      <c r="B6" s="419"/>
      <c r="C6" s="421"/>
      <c r="D6" s="423"/>
      <c r="E6" s="423"/>
      <c r="F6" s="115"/>
      <c r="G6" s="442"/>
    </row>
    <row r="7" spans="1:7" s="117" customFormat="1" ht="35.25" customHeight="1" x14ac:dyDescent="0.2">
      <c r="A7" s="428" t="s">
        <v>26</v>
      </c>
      <c r="B7" s="430" t="s">
        <v>337</v>
      </c>
      <c r="C7" s="424" t="s">
        <v>348</v>
      </c>
      <c r="D7" s="431">
        <v>4</v>
      </c>
      <c r="E7" s="431"/>
      <c r="F7" s="115"/>
      <c r="G7" s="442"/>
    </row>
    <row r="8" spans="1:7" s="117" customFormat="1" ht="35.25" customHeight="1" x14ac:dyDescent="0.2">
      <c r="A8" s="429"/>
      <c r="B8" s="419"/>
      <c r="C8" s="421"/>
      <c r="D8" s="423"/>
      <c r="E8" s="423"/>
      <c r="F8" s="115"/>
      <c r="G8" s="442"/>
    </row>
    <row r="9" spans="1:7" s="117" customFormat="1" ht="35.25" customHeight="1" x14ac:dyDescent="0.2">
      <c r="A9" s="428" t="s">
        <v>27</v>
      </c>
      <c r="B9" s="430" t="s">
        <v>340</v>
      </c>
      <c r="C9" s="424" t="s">
        <v>350</v>
      </c>
      <c r="D9" s="431">
        <v>3</v>
      </c>
      <c r="E9" s="431"/>
      <c r="F9" s="115"/>
      <c r="G9" s="442"/>
    </row>
    <row r="10" spans="1:7" s="117" customFormat="1" ht="35.25" customHeight="1" x14ac:dyDescent="0.2">
      <c r="A10" s="429"/>
      <c r="B10" s="419"/>
      <c r="C10" s="421"/>
      <c r="D10" s="423"/>
      <c r="E10" s="423"/>
      <c r="F10" s="115"/>
      <c r="G10" s="442"/>
    </row>
    <row r="11" spans="1:7" s="117" customFormat="1" ht="35.25" customHeight="1" x14ac:dyDescent="0.2">
      <c r="A11" s="428" t="s">
        <v>24</v>
      </c>
      <c r="B11" s="430" t="s">
        <v>340</v>
      </c>
      <c r="C11" s="424" t="s">
        <v>351</v>
      </c>
      <c r="D11" s="431">
        <v>2</v>
      </c>
      <c r="E11" s="431"/>
      <c r="F11" s="115"/>
      <c r="G11" s="442"/>
    </row>
    <row r="12" spans="1:7" s="117" customFormat="1" ht="35.25" customHeight="1" x14ac:dyDescent="0.2">
      <c r="A12" s="429"/>
      <c r="B12" s="419"/>
      <c r="C12" s="421"/>
      <c r="D12" s="423"/>
      <c r="E12" s="423"/>
      <c r="F12" s="115"/>
      <c r="G12" s="442"/>
    </row>
    <row r="13" spans="1:7" s="117" customFormat="1" ht="35.25" customHeight="1" x14ac:dyDescent="0.2">
      <c r="A13" s="428" t="s">
        <v>37</v>
      </c>
      <c r="B13" s="430" t="s">
        <v>338</v>
      </c>
      <c r="C13" s="424" t="s">
        <v>349</v>
      </c>
      <c r="D13" s="431">
        <v>1</v>
      </c>
      <c r="E13" s="431" t="s">
        <v>540</v>
      </c>
      <c r="F13" s="115"/>
      <c r="G13" s="442"/>
    </row>
    <row r="14" spans="1:7" s="117" customFormat="1" ht="35.25" customHeight="1" thickBot="1" x14ac:dyDescent="0.25">
      <c r="A14" s="432"/>
      <c r="B14" s="433"/>
      <c r="C14" s="434"/>
      <c r="D14" s="435"/>
      <c r="E14" s="435"/>
      <c r="F14" s="115"/>
      <c r="G14" s="442"/>
    </row>
    <row r="15" spans="1:7" x14ac:dyDescent="0.2">
      <c r="A15" s="112"/>
      <c r="B15" s="112"/>
      <c r="C15" s="112"/>
      <c r="D15" s="112"/>
      <c r="E15" s="112"/>
      <c r="F15" s="112"/>
      <c r="G15" s="442"/>
    </row>
    <row r="16" spans="1:7" ht="15" thickBot="1" x14ac:dyDescent="0.25">
      <c r="A16" s="112"/>
      <c r="B16" s="112"/>
      <c r="C16" s="112"/>
      <c r="D16" s="112"/>
      <c r="E16" s="112"/>
      <c r="F16" s="112"/>
      <c r="G16" s="442"/>
    </row>
    <row r="17" spans="1:7" ht="15" thickBot="1" x14ac:dyDescent="0.25">
      <c r="A17" s="437" t="s">
        <v>456</v>
      </c>
      <c r="B17" s="438"/>
      <c r="C17" s="157" t="s">
        <v>457</v>
      </c>
      <c r="D17" s="437" t="s">
        <v>458</v>
      </c>
      <c r="E17" s="438"/>
      <c r="F17" s="112"/>
      <c r="G17" s="442"/>
    </row>
    <row r="18" spans="1:7" ht="15" thickBot="1" x14ac:dyDescent="0.25">
      <c r="A18" s="437" t="s">
        <v>541</v>
      </c>
      <c r="B18" s="438"/>
      <c r="C18" s="157" t="s">
        <v>542</v>
      </c>
      <c r="D18" s="437" t="s">
        <v>487</v>
      </c>
      <c r="E18" s="438"/>
      <c r="F18" s="112"/>
      <c r="G18" s="442"/>
    </row>
    <row r="19" spans="1:7" x14ac:dyDescent="0.2">
      <c r="A19" s="158"/>
      <c r="B19" s="158"/>
      <c r="C19" s="159"/>
      <c r="D19" s="158"/>
      <c r="E19" s="158"/>
      <c r="F19" s="112"/>
      <c r="G19" s="442"/>
    </row>
    <row r="20" spans="1:7" x14ac:dyDescent="0.2">
      <c r="A20" s="112"/>
      <c r="B20" s="112"/>
      <c r="C20" s="112"/>
      <c r="D20" s="112"/>
      <c r="E20" s="112"/>
      <c r="F20" s="112"/>
      <c r="G20" s="442"/>
    </row>
    <row r="21" spans="1:7" x14ac:dyDescent="0.2">
      <c r="A21" s="113"/>
      <c r="B21" s="113"/>
      <c r="C21" s="113"/>
      <c r="D21" s="113"/>
      <c r="E21" s="113"/>
      <c r="F21" s="113"/>
      <c r="G21" s="442"/>
    </row>
    <row r="22" spans="1:7" ht="15" thickBot="1" x14ac:dyDescent="0.25">
      <c r="A22" s="112"/>
      <c r="B22" s="112"/>
      <c r="C22" s="112"/>
      <c r="D22" s="112"/>
      <c r="E22" s="112"/>
      <c r="F22" s="112"/>
      <c r="G22" s="442"/>
    </row>
    <row r="23" spans="1:7" ht="50.25" customHeight="1" thickBot="1" x14ac:dyDescent="0.25">
      <c r="A23" s="119" t="s">
        <v>335</v>
      </c>
      <c r="B23" s="410" t="str">
        <f>'DAFP V14'!D13</f>
        <v>Manipulación de la información en las bases de datos de los sistemas de información para beneficio propio o de terceros</v>
      </c>
      <c r="C23" s="411"/>
      <c r="D23" s="411"/>
      <c r="E23" s="412"/>
      <c r="F23" s="112"/>
      <c r="G23" s="442"/>
    </row>
    <row r="24" spans="1:7" ht="18.75" thickBot="1" x14ac:dyDescent="0.25">
      <c r="A24" s="413" t="s">
        <v>327</v>
      </c>
      <c r="B24" s="414"/>
      <c r="C24" s="414"/>
      <c r="D24" s="414"/>
      <c r="E24" s="415"/>
      <c r="F24" s="112"/>
      <c r="G24" s="442"/>
    </row>
    <row r="25" spans="1:7" s="117" customFormat="1" ht="35.25" customHeight="1" thickBot="1" x14ac:dyDescent="0.25">
      <c r="A25" s="110" t="s">
        <v>328</v>
      </c>
      <c r="B25" s="111" t="s">
        <v>329</v>
      </c>
      <c r="C25" s="111" t="s">
        <v>330</v>
      </c>
      <c r="D25" s="111" t="s">
        <v>331</v>
      </c>
      <c r="E25" s="111" t="s">
        <v>332</v>
      </c>
      <c r="F25" s="112"/>
      <c r="G25" s="442"/>
    </row>
    <row r="26" spans="1:7" s="117" customFormat="1" ht="35.25" customHeight="1" x14ac:dyDescent="0.2">
      <c r="A26" s="416" t="s">
        <v>307</v>
      </c>
      <c r="B26" s="418" t="s">
        <v>339</v>
      </c>
      <c r="C26" s="420" t="s">
        <v>352</v>
      </c>
      <c r="D26" s="422">
        <v>5</v>
      </c>
      <c r="E26" s="422"/>
      <c r="F26" s="115"/>
      <c r="G26" s="442"/>
    </row>
    <row r="27" spans="1:7" s="117" customFormat="1" ht="35.25" customHeight="1" x14ac:dyDescent="0.2">
      <c r="A27" s="417"/>
      <c r="B27" s="419"/>
      <c r="C27" s="421"/>
      <c r="D27" s="423"/>
      <c r="E27" s="423"/>
      <c r="F27" s="115"/>
      <c r="G27" s="442"/>
    </row>
    <row r="28" spans="1:7" s="117" customFormat="1" ht="35.25" customHeight="1" x14ac:dyDescent="0.2">
      <c r="A28" s="416" t="s">
        <v>26</v>
      </c>
      <c r="B28" s="430" t="s">
        <v>337</v>
      </c>
      <c r="C28" s="424" t="s">
        <v>348</v>
      </c>
      <c r="D28" s="431">
        <v>4</v>
      </c>
      <c r="E28" s="431"/>
      <c r="F28" s="115"/>
      <c r="G28" s="442"/>
    </row>
    <row r="29" spans="1:7" s="117" customFormat="1" ht="35.25" customHeight="1" x14ac:dyDescent="0.2">
      <c r="A29" s="417"/>
      <c r="B29" s="419"/>
      <c r="C29" s="421"/>
      <c r="D29" s="423"/>
      <c r="E29" s="423"/>
      <c r="F29" s="115"/>
      <c r="G29" s="442"/>
    </row>
    <row r="30" spans="1:7" s="117" customFormat="1" ht="35.25" customHeight="1" x14ac:dyDescent="0.2">
      <c r="A30" s="416" t="s">
        <v>27</v>
      </c>
      <c r="B30" s="430" t="s">
        <v>340</v>
      </c>
      <c r="C30" s="424" t="s">
        <v>350</v>
      </c>
      <c r="D30" s="431">
        <v>3</v>
      </c>
      <c r="E30" s="431"/>
      <c r="F30" s="115"/>
      <c r="G30" s="442"/>
    </row>
    <row r="31" spans="1:7" s="117" customFormat="1" ht="35.25" customHeight="1" x14ac:dyDescent="0.2">
      <c r="A31" s="417"/>
      <c r="B31" s="419"/>
      <c r="C31" s="421"/>
      <c r="D31" s="423"/>
      <c r="E31" s="423"/>
      <c r="F31" s="115"/>
      <c r="G31" s="442"/>
    </row>
    <row r="32" spans="1:7" s="117" customFormat="1" ht="35.25" customHeight="1" x14ac:dyDescent="0.2">
      <c r="A32" s="416" t="s">
        <v>24</v>
      </c>
      <c r="B32" s="430" t="s">
        <v>340</v>
      </c>
      <c r="C32" s="424" t="s">
        <v>351</v>
      </c>
      <c r="D32" s="431">
        <v>2</v>
      </c>
      <c r="E32" s="431"/>
      <c r="F32" s="115"/>
      <c r="G32" s="442"/>
    </row>
    <row r="33" spans="1:7" s="117" customFormat="1" ht="35.25" customHeight="1" x14ac:dyDescent="0.2">
      <c r="A33" s="417"/>
      <c r="B33" s="419"/>
      <c r="C33" s="421"/>
      <c r="D33" s="423"/>
      <c r="E33" s="423"/>
      <c r="F33" s="115"/>
      <c r="G33" s="442"/>
    </row>
    <row r="34" spans="1:7" s="117" customFormat="1" ht="35.25" customHeight="1" x14ac:dyDescent="0.2">
      <c r="A34" s="416" t="s">
        <v>37</v>
      </c>
      <c r="B34" s="430" t="s">
        <v>338</v>
      </c>
      <c r="C34" s="424" t="s">
        <v>349</v>
      </c>
      <c r="D34" s="431">
        <v>1</v>
      </c>
      <c r="E34" s="431" t="s">
        <v>540</v>
      </c>
      <c r="F34" s="115"/>
      <c r="G34" s="442"/>
    </row>
    <row r="35" spans="1:7" ht="15" thickBot="1" x14ac:dyDescent="0.25">
      <c r="A35" s="436"/>
      <c r="B35" s="433"/>
      <c r="C35" s="434"/>
      <c r="D35" s="435"/>
      <c r="E35" s="435"/>
      <c r="F35" s="115"/>
      <c r="G35" s="442"/>
    </row>
    <row r="36" spans="1:7" x14ac:dyDescent="0.2">
      <c r="A36" s="112"/>
      <c r="B36" s="112"/>
      <c r="C36" s="112"/>
      <c r="D36" s="112"/>
      <c r="E36" s="112"/>
      <c r="F36" s="112"/>
      <c r="G36" s="442"/>
    </row>
    <row r="37" spans="1:7" ht="15" thickBot="1" x14ac:dyDescent="0.25">
      <c r="A37" s="112"/>
      <c r="B37" s="112"/>
      <c r="C37" s="112"/>
      <c r="D37" s="112"/>
      <c r="E37" s="112"/>
      <c r="F37" s="112"/>
      <c r="G37" s="442"/>
    </row>
    <row r="38" spans="1:7" ht="15" thickBot="1" x14ac:dyDescent="0.25">
      <c r="A38" s="437" t="s">
        <v>456</v>
      </c>
      <c r="B38" s="438"/>
      <c r="C38" s="157" t="s">
        <v>457</v>
      </c>
      <c r="D38" s="437" t="s">
        <v>458</v>
      </c>
      <c r="E38" s="438"/>
      <c r="F38" s="112"/>
      <c r="G38" s="442"/>
    </row>
    <row r="39" spans="1:7" ht="15" thickBot="1" x14ac:dyDescent="0.25">
      <c r="A39" s="437" t="s">
        <v>541</v>
      </c>
      <c r="B39" s="438"/>
      <c r="C39" s="157" t="s">
        <v>542</v>
      </c>
      <c r="D39" s="437" t="s">
        <v>487</v>
      </c>
      <c r="E39" s="438"/>
      <c r="F39" s="112"/>
      <c r="G39" s="442"/>
    </row>
    <row r="40" spans="1:7" x14ac:dyDescent="0.2">
      <c r="A40" s="158"/>
      <c r="B40" s="158"/>
      <c r="C40" s="159"/>
      <c r="D40" s="158"/>
      <c r="E40" s="158"/>
      <c r="F40" s="112"/>
      <c r="G40" s="442"/>
    </row>
    <row r="41" spans="1:7" x14ac:dyDescent="0.2">
      <c r="A41" s="112"/>
      <c r="B41" s="112"/>
      <c r="C41" s="112"/>
      <c r="D41" s="112"/>
      <c r="E41" s="112"/>
      <c r="F41" s="112"/>
      <c r="G41" s="442"/>
    </row>
    <row r="42" spans="1:7" x14ac:dyDescent="0.2">
      <c r="A42" s="113"/>
      <c r="B42" s="113"/>
      <c r="C42" s="113"/>
      <c r="D42" s="113"/>
      <c r="E42" s="113"/>
      <c r="F42" s="113"/>
      <c r="G42" s="442"/>
    </row>
    <row r="43" spans="1:7" ht="18.75" customHeight="1" thickBot="1" x14ac:dyDescent="0.25">
      <c r="A43" s="120"/>
      <c r="B43" s="112"/>
      <c r="C43" s="112"/>
      <c r="D43" s="112"/>
      <c r="E43" s="112"/>
      <c r="F43" s="112"/>
      <c r="G43" s="442"/>
    </row>
    <row r="44" spans="1:7" ht="57" customHeight="1" thickBot="1" x14ac:dyDescent="0.25">
      <c r="A44" s="114" t="s">
        <v>336</v>
      </c>
      <c r="B44" s="425" t="str">
        <f>'DAFP V14'!D16</f>
        <v xml:space="preserve">Elaborar pliegos y/o invitaciones, desde el análisis de oportunidad y conveniencia favoreciendo la contratación o consecución de un bien en beneficio propio o de un tercero. </v>
      </c>
      <c r="C44" s="426"/>
      <c r="D44" s="426"/>
      <c r="E44" s="427"/>
      <c r="F44" s="112"/>
      <c r="G44" s="442"/>
    </row>
    <row r="45" spans="1:7" s="117" customFormat="1" ht="35.25" customHeight="1" thickBot="1" x14ac:dyDescent="0.25">
      <c r="A45" s="439" t="s">
        <v>327</v>
      </c>
      <c r="B45" s="440"/>
      <c r="C45" s="440"/>
      <c r="D45" s="440"/>
      <c r="E45" s="441"/>
      <c r="F45" s="112"/>
      <c r="G45" s="442"/>
    </row>
    <row r="46" spans="1:7" s="117" customFormat="1" ht="35.25" customHeight="1" thickBot="1" x14ac:dyDescent="0.25">
      <c r="A46" s="107" t="s">
        <v>328</v>
      </c>
      <c r="B46" s="108" t="s">
        <v>329</v>
      </c>
      <c r="C46" s="108" t="s">
        <v>330</v>
      </c>
      <c r="D46" s="108" t="s">
        <v>331</v>
      </c>
      <c r="E46" s="108" t="s">
        <v>332</v>
      </c>
      <c r="F46" s="112"/>
      <c r="G46" s="442"/>
    </row>
    <row r="47" spans="1:7" s="117" customFormat="1" ht="35.25" customHeight="1" x14ac:dyDescent="0.2">
      <c r="A47" s="428" t="s">
        <v>307</v>
      </c>
      <c r="B47" s="418" t="s">
        <v>339</v>
      </c>
      <c r="C47" s="420" t="s">
        <v>352</v>
      </c>
      <c r="D47" s="422">
        <v>5</v>
      </c>
      <c r="E47" s="422"/>
      <c r="F47" s="115"/>
      <c r="G47" s="442"/>
    </row>
    <row r="48" spans="1:7" s="117" customFormat="1" ht="35.25" customHeight="1" x14ac:dyDescent="0.2">
      <c r="A48" s="429"/>
      <c r="B48" s="419"/>
      <c r="C48" s="421"/>
      <c r="D48" s="423"/>
      <c r="E48" s="423"/>
      <c r="F48" s="115"/>
      <c r="G48" s="442"/>
    </row>
    <row r="49" spans="1:7" s="117" customFormat="1" ht="35.25" customHeight="1" x14ac:dyDescent="0.2">
      <c r="A49" s="428" t="s">
        <v>26</v>
      </c>
      <c r="B49" s="430" t="s">
        <v>337</v>
      </c>
      <c r="C49" s="424" t="s">
        <v>348</v>
      </c>
      <c r="D49" s="431">
        <v>4</v>
      </c>
      <c r="E49" s="431"/>
      <c r="F49" s="115"/>
      <c r="G49" s="442"/>
    </row>
    <row r="50" spans="1:7" s="117" customFormat="1" ht="35.25" customHeight="1" x14ac:dyDescent="0.2">
      <c r="A50" s="429"/>
      <c r="B50" s="419"/>
      <c r="C50" s="421"/>
      <c r="D50" s="423"/>
      <c r="E50" s="423"/>
      <c r="F50" s="115"/>
      <c r="G50" s="442"/>
    </row>
    <row r="51" spans="1:7" s="117" customFormat="1" ht="35.25" customHeight="1" x14ac:dyDescent="0.2">
      <c r="A51" s="428" t="s">
        <v>27</v>
      </c>
      <c r="B51" s="430" t="s">
        <v>340</v>
      </c>
      <c r="C51" s="424" t="s">
        <v>350</v>
      </c>
      <c r="D51" s="431">
        <v>3</v>
      </c>
      <c r="E51" s="431"/>
      <c r="F51" s="115"/>
      <c r="G51" s="442"/>
    </row>
    <row r="52" spans="1:7" s="117" customFormat="1" ht="35.25" customHeight="1" x14ac:dyDescent="0.2">
      <c r="A52" s="429"/>
      <c r="B52" s="419"/>
      <c r="C52" s="421"/>
      <c r="D52" s="423"/>
      <c r="E52" s="423"/>
      <c r="F52" s="115"/>
      <c r="G52" s="442"/>
    </row>
    <row r="53" spans="1:7" s="117" customFormat="1" ht="35.25" customHeight="1" x14ac:dyDescent="0.2">
      <c r="A53" s="428" t="s">
        <v>24</v>
      </c>
      <c r="B53" s="430" t="s">
        <v>340</v>
      </c>
      <c r="C53" s="424" t="s">
        <v>351</v>
      </c>
      <c r="D53" s="431">
        <v>2</v>
      </c>
      <c r="E53" s="431" t="s">
        <v>540</v>
      </c>
      <c r="F53" s="115"/>
      <c r="G53" s="442"/>
    </row>
    <row r="54" spans="1:7" s="117" customFormat="1" ht="35.25" customHeight="1" x14ac:dyDescent="0.2">
      <c r="A54" s="429"/>
      <c r="B54" s="419"/>
      <c r="C54" s="421"/>
      <c r="D54" s="423"/>
      <c r="E54" s="423"/>
      <c r="F54" s="115"/>
      <c r="G54" s="442"/>
    </row>
    <row r="55" spans="1:7" ht="33.75" customHeight="1" x14ac:dyDescent="0.2">
      <c r="A55" s="428" t="s">
        <v>37</v>
      </c>
      <c r="B55" s="430" t="s">
        <v>338</v>
      </c>
      <c r="C55" s="424" t="s">
        <v>349</v>
      </c>
      <c r="D55" s="431">
        <v>1</v>
      </c>
      <c r="E55" s="431"/>
      <c r="F55" s="115"/>
      <c r="G55" s="442"/>
    </row>
    <row r="56" spans="1:7" ht="33.75" customHeight="1" thickBot="1" x14ac:dyDescent="0.25">
      <c r="A56" s="432"/>
      <c r="B56" s="433"/>
      <c r="C56" s="434"/>
      <c r="D56" s="435"/>
      <c r="E56" s="435"/>
      <c r="F56" s="115"/>
      <c r="G56" s="442"/>
    </row>
    <row r="57" spans="1:7" x14ac:dyDescent="0.2">
      <c r="A57" s="112"/>
      <c r="B57" s="112"/>
      <c r="C57" s="112"/>
      <c r="D57" s="112"/>
      <c r="E57" s="112"/>
      <c r="F57" s="112"/>
      <c r="G57" s="442"/>
    </row>
    <row r="58" spans="1:7" ht="15" thickBot="1" x14ac:dyDescent="0.25">
      <c r="A58" s="112"/>
      <c r="B58" s="112"/>
      <c r="C58" s="112"/>
      <c r="D58" s="112"/>
      <c r="E58" s="112"/>
      <c r="F58" s="112"/>
      <c r="G58" s="442"/>
    </row>
    <row r="59" spans="1:7" ht="15" thickBot="1" x14ac:dyDescent="0.25">
      <c r="A59" s="437" t="s">
        <v>456</v>
      </c>
      <c r="B59" s="438"/>
      <c r="C59" s="157" t="s">
        <v>457</v>
      </c>
      <c r="D59" s="437" t="s">
        <v>458</v>
      </c>
      <c r="E59" s="438"/>
      <c r="F59" s="112"/>
      <c r="G59" s="442"/>
    </row>
    <row r="60" spans="1:7" ht="15" thickBot="1" x14ac:dyDescent="0.25">
      <c r="A60" s="437" t="s">
        <v>541</v>
      </c>
      <c r="B60" s="438"/>
      <c r="C60" s="157" t="s">
        <v>542</v>
      </c>
      <c r="D60" s="437" t="s">
        <v>487</v>
      </c>
      <c r="E60" s="438"/>
      <c r="F60" s="112"/>
      <c r="G60" s="442"/>
    </row>
    <row r="61" spans="1:7" x14ac:dyDescent="0.2">
      <c r="A61" s="158"/>
      <c r="B61" s="158"/>
      <c r="C61" s="159"/>
      <c r="D61" s="158"/>
      <c r="E61" s="158"/>
      <c r="F61" s="112"/>
      <c r="G61" s="442"/>
    </row>
    <row r="62" spans="1:7" x14ac:dyDescent="0.2">
      <c r="A62" s="112"/>
      <c r="B62" s="112"/>
      <c r="C62" s="112"/>
      <c r="D62" s="112"/>
      <c r="E62" s="112"/>
      <c r="F62" s="112"/>
      <c r="G62" s="442"/>
    </row>
    <row r="63" spans="1:7" ht="18.75" customHeight="1" x14ac:dyDescent="0.2">
      <c r="A63" s="113"/>
      <c r="B63" s="113"/>
      <c r="C63" s="113"/>
      <c r="D63" s="113"/>
      <c r="E63" s="113"/>
      <c r="F63" s="113"/>
      <c r="G63" s="442"/>
    </row>
    <row r="64" spans="1:7" ht="15" thickBot="1" x14ac:dyDescent="0.25">
      <c r="A64" s="112"/>
      <c r="B64" s="112"/>
      <c r="C64" s="112"/>
      <c r="D64" s="112"/>
      <c r="E64" s="112"/>
      <c r="F64" s="112"/>
      <c r="G64" s="442"/>
    </row>
    <row r="65" spans="1:7" s="117" customFormat="1" ht="35.25" customHeight="1" thickBot="1" x14ac:dyDescent="0.25">
      <c r="A65" s="119" t="s">
        <v>342</v>
      </c>
      <c r="B65" s="410" t="str">
        <f>+'DAFP V14'!D18</f>
        <v>Omitir la existencia de conflicto de intereses</v>
      </c>
      <c r="C65" s="411"/>
      <c r="D65" s="411"/>
      <c r="E65" s="412"/>
      <c r="F65" s="112"/>
      <c r="G65" s="442"/>
    </row>
    <row r="66" spans="1:7" s="117" customFormat="1" ht="35.25" customHeight="1" thickBot="1" x14ac:dyDescent="0.25">
      <c r="A66" s="413" t="s">
        <v>327</v>
      </c>
      <c r="B66" s="414"/>
      <c r="C66" s="414"/>
      <c r="D66" s="414"/>
      <c r="E66" s="415"/>
      <c r="F66" s="112"/>
      <c r="G66" s="442"/>
    </row>
    <row r="67" spans="1:7" s="117" customFormat="1" ht="35.25" customHeight="1" thickBot="1" x14ac:dyDescent="0.25">
      <c r="A67" s="110" t="s">
        <v>328</v>
      </c>
      <c r="B67" s="111" t="s">
        <v>329</v>
      </c>
      <c r="C67" s="111" t="s">
        <v>330</v>
      </c>
      <c r="D67" s="111" t="s">
        <v>331</v>
      </c>
      <c r="E67" s="111" t="s">
        <v>332</v>
      </c>
      <c r="F67" s="112"/>
      <c r="G67" s="442"/>
    </row>
    <row r="68" spans="1:7" s="117" customFormat="1" ht="35.25" customHeight="1" x14ac:dyDescent="0.2">
      <c r="A68" s="416" t="s">
        <v>307</v>
      </c>
      <c r="B68" s="418" t="s">
        <v>339</v>
      </c>
      <c r="C68" s="420" t="s">
        <v>352</v>
      </c>
      <c r="D68" s="422">
        <v>5</v>
      </c>
      <c r="E68" s="422"/>
      <c r="F68" s="115"/>
      <c r="G68" s="442"/>
    </row>
    <row r="69" spans="1:7" s="117" customFormat="1" ht="35.25" customHeight="1" x14ac:dyDescent="0.2">
      <c r="A69" s="417"/>
      <c r="B69" s="419"/>
      <c r="C69" s="421"/>
      <c r="D69" s="423"/>
      <c r="E69" s="423"/>
      <c r="F69" s="115"/>
      <c r="G69" s="442"/>
    </row>
    <row r="70" spans="1:7" s="117" customFormat="1" ht="35.25" customHeight="1" x14ac:dyDescent="0.2">
      <c r="A70" s="416" t="s">
        <v>26</v>
      </c>
      <c r="B70" s="430" t="s">
        <v>337</v>
      </c>
      <c r="C70" s="424" t="s">
        <v>348</v>
      </c>
      <c r="D70" s="431">
        <v>4</v>
      </c>
      <c r="E70" s="431"/>
      <c r="F70" s="115"/>
      <c r="G70" s="442"/>
    </row>
    <row r="71" spans="1:7" s="117" customFormat="1" ht="35.25" customHeight="1" x14ac:dyDescent="0.2">
      <c r="A71" s="417"/>
      <c r="B71" s="419"/>
      <c r="C71" s="421"/>
      <c r="D71" s="423"/>
      <c r="E71" s="423"/>
      <c r="F71" s="115"/>
      <c r="G71" s="442"/>
    </row>
    <row r="72" spans="1:7" s="117" customFormat="1" ht="35.25" customHeight="1" x14ac:dyDescent="0.2">
      <c r="A72" s="416" t="s">
        <v>27</v>
      </c>
      <c r="B72" s="430" t="s">
        <v>340</v>
      </c>
      <c r="C72" s="424" t="s">
        <v>350</v>
      </c>
      <c r="D72" s="431">
        <v>3</v>
      </c>
      <c r="E72" s="431" t="s">
        <v>540</v>
      </c>
      <c r="F72" s="115"/>
      <c r="G72" s="442"/>
    </row>
    <row r="73" spans="1:7" s="117" customFormat="1" ht="35.25" customHeight="1" x14ac:dyDescent="0.2">
      <c r="A73" s="417"/>
      <c r="B73" s="419"/>
      <c r="C73" s="421"/>
      <c r="D73" s="423"/>
      <c r="E73" s="423"/>
      <c r="F73" s="115"/>
      <c r="G73" s="442"/>
    </row>
    <row r="74" spans="1:7" s="117" customFormat="1" ht="35.25" customHeight="1" x14ac:dyDescent="0.2">
      <c r="A74" s="416" t="s">
        <v>24</v>
      </c>
      <c r="B74" s="430" t="s">
        <v>340</v>
      </c>
      <c r="C74" s="424" t="s">
        <v>351</v>
      </c>
      <c r="D74" s="431">
        <v>2</v>
      </c>
      <c r="E74" s="431"/>
      <c r="F74" s="115"/>
      <c r="G74" s="442"/>
    </row>
    <row r="75" spans="1:7" x14ac:dyDescent="0.2">
      <c r="A75" s="417"/>
      <c r="B75" s="419"/>
      <c r="C75" s="421"/>
      <c r="D75" s="423"/>
      <c r="E75" s="423"/>
      <c r="F75" s="115"/>
      <c r="G75" s="442"/>
    </row>
    <row r="76" spans="1:7" ht="31.5" customHeight="1" x14ac:dyDescent="0.2">
      <c r="A76" s="416" t="s">
        <v>37</v>
      </c>
      <c r="B76" s="430" t="s">
        <v>338</v>
      </c>
      <c r="C76" s="424" t="s">
        <v>349</v>
      </c>
      <c r="D76" s="431">
        <v>1</v>
      </c>
      <c r="E76" s="431"/>
      <c r="F76" s="115"/>
      <c r="G76" s="442"/>
    </row>
    <row r="77" spans="1:7" ht="27" customHeight="1" thickBot="1" x14ac:dyDescent="0.25">
      <c r="A77" s="436"/>
      <c r="B77" s="433"/>
      <c r="C77" s="434"/>
      <c r="D77" s="435"/>
      <c r="E77" s="435"/>
      <c r="F77" s="115"/>
      <c r="G77" s="442"/>
    </row>
    <row r="78" spans="1:7" x14ac:dyDescent="0.2">
      <c r="A78" s="112"/>
      <c r="B78" s="112"/>
      <c r="C78" s="112"/>
      <c r="D78" s="112"/>
      <c r="E78" s="112"/>
      <c r="F78" s="112"/>
      <c r="G78" s="442"/>
    </row>
    <row r="79" spans="1:7" ht="15" thickBot="1" x14ac:dyDescent="0.25">
      <c r="A79" s="112"/>
      <c r="B79" s="112"/>
      <c r="C79" s="112"/>
      <c r="D79" s="112"/>
      <c r="E79" s="112"/>
      <c r="F79" s="112"/>
      <c r="G79" s="442"/>
    </row>
    <row r="80" spans="1:7" ht="15" thickBot="1" x14ac:dyDescent="0.25">
      <c r="A80" s="437" t="s">
        <v>456</v>
      </c>
      <c r="B80" s="438"/>
      <c r="C80" s="157" t="s">
        <v>457</v>
      </c>
      <c r="D80" s="437" t="s">
        <v>458</v>
      </c>
      <c r="E80" s="438"/>
      <c r="F80" s="112"/>
      <c r="G80" s="442"/>
    </row>
    <row r="81" spans="1:7" ht="15" thickBot="1" x14ac:dyDescent="0.25">
      <c r="A81" s="437" t="s">
        <v>541</v>
      </c>
      <c r="B81" s="438"/>
      <c r="C81" s="157" t="s">
        <v>542</v>
      </c>
      <c r="D81" s="437" t="s">
        <v>487</v>
      </c>
      <c r="E81" s="438"/>
      <c r="F81" s="112"/>
      <c r="G81" s="442"/>
    </row>
    <row r="82" spans="1:7" ht="17.25" customHeight="1" x14ac:dyDescent="0.2">
      <c r="A82" s="158"/>
      <c r="B82" s="158"/>
      <c r="C82" s="159"/>
      <c r="D82" s="158"/>
      <c r="E82" s="158"/>
      <c r="F82" s="112"/>
      <c r="G82" s="442"/>
    </row>
    <row r="83" spans="1:7" ht="18.75" customHeight="1" x14ac:dyDescent="0.2">
      <c r="A83" s="112"/>
      <c r="B83" s="112"/>
      <c r="C83" s="112"/>
      <c r="D83" s="112"/>
      <c r="E83" s="112"/>
      <c r="F83" s="112"/>
      <c r="G83" s="442"/>
    </row>
    <row r="84" spans="1:7" x14ac:dyDescent="0.2">
      <c r="A84" s="113"/>
      <c r="B84" s="113"/>
      <c r="C84" s="113"/>
      <c r="D84" s="113"/>
      <c r="E84" s="113"/>
      <c r="F84" s="113"/>
      <c r="G84" s="442"/>
    </row>
    <row r="85" spans="1:7" s="117" customFormat="1" ht="35.25" customHeight="1" thickBot="1" x14ac:dyDescent="0.25">
      <c r="A85" s="112"/>
      <c r="B85" s="112"/>
      <c r="C85" s="112"/>
      <c r="D85" s="112"/>
      <c r="E85" s="112"/>
      <c r="F85" s="112"/>
      <c r="G85" s="442"/>
    </row>
    <row r="86" spans="1:7" s="117" customFormat="1" ht="35.25" customHeight="1" thickBot="1" x14ac:dyDescent="0.25">
      <c r="A86" s="114" t="s">
        <v>343</v>
      </c>
      <c r="B86" s="425" t="s">
        <v>543</v>
      </c>
      <c r="C86" s="426"/>
      <c r="D86" s="426"/>
      <c r="E86" s="427"/>
      <c r="F86" s="112"/>
      <c r="G86" s="442"/>
    </row>
    <row r="87" spans="1:7" s="117" customFormat="1" ht="35.25" customHeight="1" thickBot="1" x14ac:dyDescent="0.25">
      <c r="A87" s="439" t="s">
        <v>327</v>
      </c>
      <c r="B87" s="440"/>
      <c r="C87" s="440"/>
      <c r="D87" s="440"/>
      <c r="E87" s="441"/>
      <c r="F87" s="112"/>
      <c r="G87" s="442"/>
    </row>
    <row r="88" spans="1:7" s="117" customFormat="1" ht="35.25" customHeight="1" thickBot="1" x14ac:dyDescent="0.25">
      <c r="A88" s="107" t="s">
        <v>328</v>
      </c>
      <c r="B88" s="108" t="s">
        <v>329</v>
      </c>
      <c r="C88" s="108" t="s">
        <v>330</v>
      </c>
      <c r="D88" s="108" t="s">
        <v>331</v>
      </c>
      <c r="E88" s="108" t="s">
        <v>332</v>
      </c>
      <c r="F88" s="112"/>
      <c r="G88" s="442"/>
    </row>
    <row r="89" spans="1:7" s="117" customFormat="1" ht="35.25" customHeight="1" x14ac:dyDescent="0.2">
      <c r="A89" s="428" t="s">
        <v>307</v>
      </c>
      <c r="B89" s="418" t="s">
        <v>339</v>
      </c>
      <c r="C89" s="420" t="s">
        <v>352</v>
      </c>
      <c r="D89" s="422">
        <v>5</v>
      </c>
      <c r="E89" s="422"/>
      <c r="F89" s="115"/>
      <c r="G89" s="442"/>
    </row>
    <row r="90" spans="1:7" s="117" customFormat="1" ht="35.25" customHeight="1" x14ac:dyDescent="0.2">
      <c r="A90" s="429"/>
      <c r="B90" s="419"/>
      <c r="C90" s="421"/>
      <c r="D90" s="423"/>
      <c r="E90" s="423"/>
      <c r="F90" s="115"/>
      <c r="G90" s="442"/>
    </row>
    <row r="91" spans="1:7" s="117" customFormat="1" ht="35.25" customHeight="1" x14ac:dyDescent="0.2">
      <c r="A91" s="428" t="s">
        <v>26</v>
      </c>
      <c r="B91" s="430" t="s">
        <v>337</v>
      </c>
      <c r="C91" s="424" t="s">
        <v>348</v>
      </c>
      <c r="D91" s="431">
        <v>4</v>
      </c>
      <c r="E91" s="431"/>
      <c r="F91" s="115"/>
      <c r="G91" s="442"/>
    </row>
    <row r="92" spans="1:7" s="117" customFormat="1" ht="35.25" customHeight="1" x14ac:dyDescent="0.2">
      <c r="A92" s="429"/>
      <c r="B92" s="419"/>
      <c r="C92" s="421"/>
      <c r="D92" s="423"/>
      <c r="E92" s="423"/>
      <c r="F92" s="115"/>
      <c r="G92" s="442"/>
    </row>
    <row r="93" spans="1:7" s="117" customFormat="1" ht="35.25" customHeight="1" x14ac:dyDescent="0.2">
      <c r="A93" s="428" t="s">
        <v>27</v>
      </c>
      <c r="B93" s="430" t="s">
        <v>340</v>
      </c>
      <c r="C93" s="424" t="s">
        <v>350</v>
      </c>
      <c r="D93" s="431">
        <v>3</v>
      </c>
      <c r="E93" s="431"/>
      <c r="F93" s="115"/>
      <c r="G93" s="442"/>
    </row>
    <row r="94" spans="1:7" s="117" customFormat="1" ht="35.25" customHeight="1" x14ac:dyDescent="0.2">
      <c r="A94" s="429"/>
      <c r="B94" s="419"/>
      <c r="C94" s="421"/>
      <c r="D94" s="423"/>
      <c r="E94" s="423"/>
      <c r="F94" s="115"/>
      <c r="G94" s="442"/>
    </row>
    <row r="95" spans="1:7" ht="28.5" customHeight="1" x14ac:dyDescent="0.2">
      <c r="A95" s="428" t="s">
        <v>24</v>
      </c>
      <c r="B95" s="430" t="s">
        <v>340</v>
      </c>
      <c r="C95" s="424" t="s">
        <v>351</v>
      </c>
      <c r="D95" s="431">
        <v>2</v>
      </c>
      <c r="E95" s="431"/>
      <c r="F95" s="115"/>
      <c r="G95" s="442"/>
    </row>
    <row r="96" spans="1:7" ht="28.5" customHeight="1" x14ac:dyDescent="0.2">
      <c r="A96" s="429"/>
      <c r="B96" s="419"/>
      <c r="C96" s="421"/>
      <c r="D96" s="423"/>
      <c r="E96" s="423"/>
      <c r="F96" s="115"/>
      <c r="G96" s="442"/>
    </row>
    <row r="97" spans="1:7" ht="28.5" customHeight="1" x14ac:dyDescent="0.2">
      <c r="A97" s="428" t="s">
        <v>37</v>
      </c>
      <c r="B97" s="430" t="s">
        <v>338</v>
      </c>
      <c r="C97" s="424" t="s">
        <v>349</v>
      </c>
      <c r="D97" s="431">
        <v>1</v>
      </c>
      <c r="E97" s="431" t="s">
        <v>540</v>
      </c>
      <c r="F97" s="115"/>
      <c r="G97" s="442"/>
    </row>
    <row r="98" spans="1:7" ht="28.5" customHeight="1" thickBot="1" x14ac:dyDescent="0.25">
      <c r="A98" s="432"/>
      <c r="B98" s="433"/>
      <c r="C98" s="434"/>
      <c r="D98" s="435"/>
      <c r="E98" s="435"/>
      <c r="F98" s="115"/>
      <c r="G98" s="442"/>
    </row>
    <row r="99" spans="1:7" x14ac:dyDescent="0.2">
      <c r="A99" s="112"/>
      <c r="B99" s="112"/>
      <c r="C99" s="112"/>
      <c r="D99" s="112"/>
      <c r="E99" s="112"/>
      <c r="F99" s="112"/>
      <c r="G99" s="442"/>
    </row>
    <row r="100" spans="1:7" ht="15" thickBot="1" x14ac:dyDescent="0.25">
      <c r="A100" s="112"/>
      <c r="B100" s="112"/>
      <c r="C100" s="112"/>
      <c r="D100" s="112"/>
      <c r="E100" s="112"/>
      <c r="F100" s="112"/>
      <c r="G100" s="442"/>
    </row>
    <row r="101" spans="1:7" ht="15" thickBot="1" x14ac:dyDescent="0.25">
      <c r="A101" s="437" t="s">
        <v>456</v>
      </c>
      <c r="B101" s="438"/>
      <c r="C101" s="157" t="s">
        <v>457</v>
      </c>
      <c r="D101" s="437" t="s">
        <v>458</v>
      </c>
      <c r="E101" s="438"/>
      <c r="F101" s="112"/>
      <c r="G101" s="442"/>
    </row>
    <row r="102" spans="1:7" ht="20.25" customHeight="1" thickBot="1" x14ac:dyDescent="0.25">
      <c r="A102" s="437" t="s">
        <v>541</v>
      </c>
      <c r="B102" s="438"/>
      <c r="C102" s="157" t="s">
        <v>542</v>
      </c>
      <c r="D102" s="437" t="s">
        <v>487</v>
      </c>
      <c r="E102" s="438"/>
      <c r="F102" s="112"/>
      <c r="G102" s="442"/>
    </row>
    <row r="103" spans="1:7" ht="18.75" customHeight="1" x14ac:dyDescent="0.2">
      <c r="A103" s="158"/>
      <c r="B103" s="158"/>
      <c r="C103" s="159"/>
      <c r="D103" s="158"/>
      <c r="E103" s="158"/>
      <c r="F103" s="112"/>
      <c r="G103" s="442"/>
    </row>
    <row r="104" spans="1:7" x14ac:dyDescent="0.2">
      <c r="A104" s="112"/>
      <c r="B104" s="112"/>
      <c r="C104" s="112"/>
      <c r="D104" s="112"/>
      <c r="E104" s="112"/>
      <c r="F104" s="112"/>
      <c r="G104" s="442"/>
    </row>
    <row r="105" spans="1:7" s="117" customFormat="1" ht="35.25" customHeight="1" x14ac:dyDescent="0.2">
      <c r="A105" s="113"/>
      <c r="B105" s="113"/>
      <c r="C105" s="113"/>
      <c r="D105" s="113"/>
      <c r="E105" s="113"/>
      <c r="F105" s="113"/>
      <c r="G105" s="442"/>
    </row>
    <row r="106" spans="1:7" s="117" customFormat="1" ht="35.25" customHeight="1" thickBot="1" x14ac:dyDescent="0.25">
      <c r="A106" s="120"/>
      <c r="B106" s="112"/>
      <c r="C106" s="112"/>
      <c r="D106" s="112"/>
      <c r="E106" s="112"/>
      <c r="F106" s="112"/>
      <c r="G106" s="442"/>
    </row>
    <row r="107" spans="1:7" s="117" customFormat="1" ht="35.25" customHeight="1" thickBot="1" x14ac:dyDescent="0.25">
      <c r="A107" s="119" t="s">
        <v>344</v>
      </c>
      <c r="B107" s="410" t="s">
        <v>544</v>
      </c>
      <c r="C107" s="411"/>
      <c r="D107" s="411"/>
      <c r="E107" s="412"/>
      <c r="F107" s="112"/>
      <c r="G107" s="442"/>
    </row>
    <row r="108" spans="1:7" s="117" customFormat="1" ht="35.25" customHeight="1" thickBot="1" x14ac:dyDescent="0.25">
      <c r="A108" s="413" t="s">
        <v>327</v>
      </c>
      <c r="B108" s="414"/>
      <c r="C108" s="414"/>
      <c r="D108" s="414"/>
      <c r="E108" s="415"/>
      <c r="F108" s="112"/>
      <c r="G108" s="442"/>
    </row>
    <row r="109" spans="1:7" s="117" customFormat="1" ht="35.25" customHeight="1" thickBot="1" x14ac:dyDescent="0.25">
      <c r="A109" s="110" t="s">
        <v>328</v>
      </c>
      <c r="B109" s="111" t="s">
        <v>329</v>
      </c>
      <c r="C109" s="111" t="s">
        <v>330</v>
      </c>
      <c r="D109" s="111" t="s">
        <v>331</v>
      </c>
      <c r="E109" s="111" t="s">
        <v>332</v>
      </c>
      <c r="F109" s="112"/>
      <c r="G109" s="442"/>
    </row>
    <row r="110" spans="1:7" s="117" customFormat="1" ht="35.25" customHeight="1" x14ac:dyDescent="0.2">
      <c r="A110" s="416" t="s">
        <v>307</v>
      </c>
      <c r="B110" s="418" t="s">
        <v>339</v>
      </c>
      <c r="C110" s="420" t="s">
        <v>352</v>
      </c>
      <c r="D110" s="422">
        <v>5</v>
      </c>
      <c r="E110" s="422"/>
      <c r="F110" s="115"/>
      <c r="G110" s="442"/>
    </row>
    <row r="111" spans="1:7" s="117" customFormat="1" ht="35.25" customHeight="1" x14ac:dyDescent="0.2">
      <c r="A111" s="417"/>
      <c r="B111" s="419"/>
      <c r="C111" s="421"/>
      <c r="D111" s="423"/>
      <c r="E111" s="423"/>
      <c r="F111" s="115"/>
      <c r="G111" s="442"/>
    </row>
    <row r="112" spans="1:7" s="117" customFormat="1" ht="35.25" customHeight="1" x14ac:dyDescent="0.2">
      <c r="A112" s="416" t="s">
        <v>26</v>
      </c>
      <c r="B112" s="430" t="s">
        <v>337</v>
      </c>
      <c r="C112" s="424" t="s">
        <v>348</v>
      </c>
      <c r="D112" s="431">
        <v>4</v>
      </c>
      <c r="E112" s="431"/>
      <c r="F112" s="115"/>
      <c r="G112" s="442"/>
    </row>
    <row r="113" spans="1:7" s="117" customFormat="1" ht="35.25" customHeight="1" x14ac:dyDescent="0.2">
      <c r="A113" s="417"/>
      <c r="B113" s="419"/>
      <c r="C113" s="421"/>
      <c r="D113" s="423"/>
      <c r="E113" s="423"/>
      <c r="F113" s="115"/>
      <c r="G113" s="442"/>
    </row>
    <row r="114" spans="1:7" s="117" customFormat="1" ht="35.25" customHeight="1" x14ac:dyDescent="0.2">
      <c r="A114" s="416" t="s">
        <v>27</v>
      </c>
      <c r="B114" s="430" t="s">
        <v>340</v>
      </c>
      <c r="C114" s="424" t="s">
        <v>350</v>
      </c>
      <c r="D114" s="431">
        <v>3</v>
      </c>
      <c r="E114" s="431"/>
      <c r="F114" s="115"/>
      <c r="G114" s="442"/>
    </row>
    <row r="115" spans="1:7" x14ac:dyDescent="0.2">
      <c r="A115" s="417"/>
      <c r="B115" s="419"/>
      <c r="C115" s="421"/>
      <c r="D115" s="423"/>
      <c r="E115" s="423"/>
      <c r="F115" s="115"/>
      <c r="G115" s="442"/>
    </row>
    <row r="116" spans="1:7" x14ac:dyDescent="0.2">
      <c r="A116" s="416" t="s">
        <v>24</v>
      </c>
      <c r="B116" s="430" t="s">
        <v>340</v>
      </c>
      <c r="C116" s="424" t="s">
        <v>351</v>
      </c>
      <c r="D116" s="431">
        <v>2</v>
      </c>
      <c r="E116" s="431"/>
      <c r="F116" s="115"/>
      <c r="G116" s="442"/>
    </row>
    <row r="117" spans="1:7" x14ac:dyDescent="0.2">
      <c r="A117" s="417"/>
      <c r="B117" s="419"/>
      <c r="C117" s="421"/>
      <c r="D117" s="423"/>
      <c r="E117" s="423"/>
      <c r="F117" s="115"/>
      <c r="G117" s="442"/>
    </row>
    <row r="118" spans="1:7" x14ac:dyDescent="0.2">
      <c r="A118" s="416" t="s">
        <v>37</v>
      </c>
      <c r="B118" s="430" t="s">
        <v>338</v>
      </c>
      <c r="C118" s="424" t="s">
        <v>349</v>
      </c>
      <c r="D118" s="431">
        <v>1</v>
      </c>
      <c r="E118" s="431"/>
      <c r="F118" s="115"/>
      <c r="G118" s="442"/>
    </row>
    <row r="119" spans="1:7" ht="15" thickBot="1" x14ac:dyDescent="0.25">
      <c r="A119" s="436"/>
      <c r="B119" s="433"/>
      <c r="C119" s="434"/>
      <c r="D119" s="435"/>
      <c r="E119" s="435"/>
      <c r="F119" s="115"/>
      <c r="G119" s="442"/>
    </row>
    <row r="120" spans="1:7" x14ac:dyDescent="0.2">
      <c r="A120" s="112"/>
      <c r="B120" s="112"/>
      <c r="C120" s="112"/>
      <c r="D120" s="112"/>
      <c r="E120" s="112"/>
      <c r="F120" s="112"/>
      <c r="G120" s="442"/>
    </row>
    <row r="121" spans="1:7" ht="15" thickBot="1" x14ac:dyDescent="0.25">
      <c r="A121" s="112"/>
      <c r="B121" s="112"/>
      <c r="C121" s="112"/>
      <c r="D121" s="112"/>
      <c r="E121" s="112"/>
      <c r="F121" s="112"/>
      <c r="G121" s="442"/>
    </row>
    <row r="122" spans="1:7" ht="62.25" customHeight="1" thickBot="1" x14ac:dyDescent="0.25">
      <c r="A122" s="437" t="s">
        <v>456</v>
      </c>
      <c r="B122" s="438"/>
      <c r="C122" s="157" t="s">
        <v>457</v>
      </c>
      <c r="D122" s="437" t="s">
        <v>458</v>
      </c>
      <c r="E122" s="438"/>
      <c r="F122" s="112"/>
      <c r="G122" s="442"/>
    </row>
    <row r="123" spans="1:7" ht="18.75" customHeight="1" thickBot="1" x14ac:dyDescent="0.25">
      <c r="A123" s="437"/>
      <c r="B123" s="438"/>
      <c r="C123" s="157"/>
      <c r="D123" s="437"/>
      <c r="E123" s="438"/>
      <c r="F123" s="112"/>
      <c r="G123" s="442"/>
    </row>
    <row r="124" spans="1:7" x14ac:dyDescent="0.2">
      <c r="A124" s="112"/>
      <c r="B124" s="112"/>
      <c r="C124" s="112"/>
      <c r="D124" s="112"/>
      <c r="E124" s="112"/>
      <c r="F124" s="112"/>
      <c r="G124" s="442"/>
    </row>
    <row r="125" spans="1:7" s="117" customFormat="1" ht="35.25" customHeight="1" x14ac:dyDescent="0.2">
      <c r="A125" s="113"/>
      <c r="B125" s="113"/>
      <c r="C125" s="113"/>
      <c r="D125" s="113"/>
      <c r="E125" s="113"/>
      <c r="F125" s="113"/>
      <c r="G125" s="442"/>
    </row>
    <row r="126" spans="1:7" s="117" customFormat="1" ht="35.25" customHeight="1" x14ac:dyDescent="0.2">
      <c r="A126" s="112"/>
      <c r="B126" s="112"/>
      <c r="C126" s="112"/>
      <c r="D126" s="112"/>
      <c r="E126" s="112"/>
      <c r="F126" s="112"/>
      <c r="G126" s="266"/>
    </row>
    <row r="127" spans="1:7" s="117" customFormat="1" ht="35.25" customHeight="1" thickBot="1" x14ac:dyDescent="0.25">
      <c r="A127" s="112"/>
      <c r="B127" s="112"/>
      <c r="C127" s="112"/>
      <c r="D127" s="112"/>
      <c r="E127" s="112"/>
      <c r="F127" s="112"/>
      <c r="G127" s="442"/>
    </row>
    <row r="128" spans="1:7" s="117" customFormat="1" ht="35.25" customHeight="1" thickBot="1" x14ac:dyDescent="0.25">
      <c r="A128" s="119" t="s">
        <v>345</v>
      </c>
      <c r="B128" s="410" t="s">
        <v>534</v>
      </c>
      <c r="C128" s="411"/>
      <c r="D128" s="411"/>
      <c r="E128" s="412"/>
      <c r="F128" s="112"/>
      <c r="G128" s="442"/>
    </row>
    <row r="129" spans="1:7" s="117" customFormat="1" ht="35.25" customHeight="1" thickBot="1" x14ac:dyDescent="0.25">
      <c r="A129" s="413" t="s">
        <v>327</v>
      </c>
      <c r="B129" s="414"/>
      <c r="C129" s="414"/>
      <c r="D129" s="414"/>
      <c r="E129" s="415"/>
      <c r="F129" s="112"/>
      <c r="G129" s="442"/>
    </row>
    <row r="130" spans="1:7" s="117" customFormat="1" ht="35.25" customHeight="1" thickBot="1" x14ac:dyDescent="0.25">
      <c r="A130" s="110" t="s">
        <v>328</v>
      </c>
      <c r="B130" s="111" t="s">
        <v>329</v>
      </c>
      <c r="C130" s="111" t="s">
        <v>330</v>
      </c>
      <c r="D130" s="111" t="s">
        <v>331</v>
      </c>
      <c r="E130" s="111" t="s">
        <v>332</v>
      </c>
      <c r="F130" s="112"/>
      <c r="G130" s="442"/>
    </row>
    <row r="131" spans="1:7" s="117" customFormat="1" ht="35.25" customHeight="1" x14ac:dyDescent="0.2">
      <c r="A131" s="416" t="s">
        <v>307</v>
      </c>
      <c r="B131" s="418" t="s">
        <v>339</v>
      </c>
      <c r="C131" s="420" t="s">
        <v>352</v>
      </c>
      <c r="D131" s="422">
        <v>5</v>
      </c>
      <c r="E131" s="422"/>
      <c r="F131" s="115"/>
      <c r="G131" s="442"/>
    </row>
    <row r="132" spans="1:7" s="117" customFormat="1" ht="35.25" customHeight="1" x14ac:dyDescent="0.2">
      <c r="A132" s="417"/>
      <c r="B132" s="419"/>
      <c r="C132" s="421"/>
      <c r="D132" s="423"/>
      <c r="E132" s="423"/>
      <c r="F132" s="115"/>
      <c r="G132" s="442"/>
    </row>
    <row r="133" spans="1:7" s="117" customFormat="1" ht="35.25" customHeight="1" x14ac:dyDescent="0.2">
      <c r="A133" s="416" t="s">
        <v>26</v>
      </c>
      <c r="B133" s="430" t="s">
        <v>337</v>
      </c>
      <c r="C133" s="424" t="s">
        <v>348</v>
      </c>
      <c r="D133" s="431">
        <v>4</v>
      </c>
      <c r="E133" s="431"/>
      <c r="F133" s="115"/>
      <c r="G133" s="442"/>
    </row>
    <row r="134" spans="1:7" s="117" customFormat="1" ht="35.25" customHeight="1" x14ac:dyDescent="0.2">
      <c r="A134" s="417"/>
      <c r="B134" s="419"/>
      <c r="C134" s="421"/>
      <c r="D134" s="423"/>
      <c r="E134" s="423"/>
      <c r="F134" s="115"/>
      <c r="G134" s="442"/>
    </row>
    <row r="135" spans="1:7" x14ac:dyDescent="0.2">
      <c r="A135" s="416" t="s">
        <v>27</v>
      </c>
      <c r="B135" s="430" t="s">
        <v>340</v>
      </c>
      <c r="C135" s="424" t="s">
        <v>350</v>
      </c>
      <c r="D135" s="431">
        <v>3</v>
      </c>
      <c r="E135" s="431" t="s">
        <v>540</v>
      </c>
      <c r="F135" s="115"/>
      <c r="G135" s="442"/>
    </row>
    <row r="136" spans="1:7" x14ac:dyDescent="0.2">
      <c r="A136" s="417"/>
      <c r="B136" s="419"/>
      <c r="C136" s="421"/>
      <c r="D136" s="423"/>
      <c r="E136" s="423"/>
      <c r="F136" s="115"/>
      <c r="G136" s="442"/>
    </row>
    <row r="137" spans="1:7" x14ac:dyDescent="0.2">
      <c r="A137" s="416" t="s">
        <v>24</v>
      </c>
      <c r="B137" s="430" t="s">
        <v>340</v>
      </c>
      <c r="C137" s="424" t="s">
        <v>351</v>
      </c>
      <c r="D137" s="431">
        <v>2</v>
      </c>
      <c r="E137" s="431"/>
      <c r="F137" s="115"/>
      <c r="G137" s="442"/>
    </row>
    <row r="138" spans="1:7" x14ac:dyDescent="0.2">
      <c r="A138" s="417"/>
      <c r="B138" s="419"/>
      <c r="C138" s="421"/>
      <c r="D138" s="423"/>
      <c r="E138" s="423"/>
      <c r="F138" s="115"/>
      <c r="G138" s="442"/>
    </row>
    <row r="139" spans="1:7" x14ac:dyDescent="0.2">
      <c r="A139" s="416" t="s">
        <v>37</v>
      </c>
      <c r="B139" s="430" t="s">
        <v>338</v>
      </c>
      <c r="C139" s="424" t="s">
        <v>349</v>
      </c>
      <c r="D139" s="431">
        <v>1</v>
      </c>
      <c r="E139" s="431"/>
      <c r="F139" s="115"/>
      <c r="G139" s="442"/>
    </row>
    <row r="140" spans="1:7" ht="15" thickBot="1" x14ac:dyDescent="0.25">
      <c r="A140" s="436"/>
      <c r="B140" s="433"/>
      <c r="C140" s="434"/>
      <c r="D140" s="435"/>
      <c r="E140" s="435"/>
      <c r="F140" s="115"/>
      <c r="G140" s="442"/>
    </row>
    <row r="141" spans="1:7" x14ac:dyDescent="0.2">
      <c r="A141" s="112"/>
      <c r="B141" s="112"/>
      <c r="C141" s="112"/>
      <c r="D141" s="112"/>
      <c r="E141" s="112"/>
      <c r="F141" s="112"/>
      <c r="G141" s="442"/>
    </row>
    <row r="142" spans="1:7" ht="20.25" customHeight="1" thickBot="1" x14ac:dyDescent="0.25">
      <c r="A142" s="112"/>
      <c r="B142" s="112"/>
      <c r="C142" s="112"/>
      <c r="D142" s="112"/>
      <c r="E142" s="112"/>
      <c r="F142" s="112"/>
      <c r="G142" s="442"/>
    </row>
    <row r="143" spans="1:7" ht="18.75" customHeight="1" thickBot="1" x14ac:dyDescent="0.25">
      <c r="A143" s="437" t="s">
        <v>456</v>
      </c>
      <c r="B143" s="438"/>
      <c r="C143" s="157" t="s">
        <v>457</v>
      </c>
      <c r="D143" s="437" t="s">
        <v>458</v>
      </c>
      <c r="E143" s="438"/>
      <c r="F143" s="112"/>
      <c r="G143" s="442"/>
    </row>
    <row r="144" spans="1:7" ht="15" thickBot="1" x14ac:dyDescent="0.25">
      <c r="A144" s="437" t="s">
        <v>541</v>
      </c>
      <c r="B144" s="438"/>
      <c r="C144" s="157" t="s">
        <v>542</v>
      </c>
      <c r="D144" s="437" t="s">
        <v>487</v>
      </c>
      <c r="E144" s="438"/>
      <c r="F144" s="112"/>
      <c r="G144" s="442"/>
    </row>
    <row r="145" spans="1:7" s="117" customFormat="1" ht="13.5" customHeight="1" x14ac:dyDescent="0.2">
      <c r="A145" s="158"/>
      <c r="B145" s="158"/>
      <c r="C145" s="159"/>
      <c r="D145" s="158"/>
      <c r="E145" s="158"/>
      <c r="F145" s="112"/>
      <c r="G145" s="442"/>
    </row>
    <row r="146" spans="1:7" s="117" customFormat="1" ht="13.5" customHeight="1" x14ac:dyDescent="0.2">
      <c r="A146" s="112"/>
      <c r="B146" s="112"/>
      <c r="C146" s="112"/>
      <c r="D146" s="112"/>
      <c r="E146" s="112"/>
      <c r="F146" s="112"/>
      <c r="G146" s="442"/>
    </row>
    <row r="147" spans="1:7" s="117" customFormat="1" ht="25.5" customHeight="1" x14ac:dyDescent="0.2">
      <c r="A147" s="113"/>
      <c r="B147" s="113"/>
      <c r="C147" s="113"/>
      <c r="D147" s="113"/>
      <c r="E147" s="113"/>
      <c r="F147" s="113"/>
      <c r="G147" s="442"/>
    </row>
    <row r="148" spans="1:7" s="117" customFormat="1" ht="35.25" customHeight="1" thickBot="1" x14ac:dyDescent="0.25">
      <c r="A148" s="120"/>
      <c r="B148" s="112"/>
      <c r="C148" s="112"/>
      <c r="D148" s="112"/>
      <c r="E148" s="112"/>
      <c r="F148" s="112"/>
      <c r="G148" s="442"/>
    </row>
    <row r="149" spans="1:7" s="117" customFormat="1" ht="35.25" customHeight="1" thickBot="1" x14ac:dyDescent="0.25">
      <c r="A149" s="114" t="s">
        <v>589</v>
      </c>
      <c r="B149" s="425" t="s">
        <v>535</v>
      </c>
      <c r="C149" s="426"/>
      <c r="D149" s="426"/>
      <c r="E149" s="427"/>
      <c r="F149" s="112"/>
      <c r="G149" s="442"/>
    </row>
    <row r="150" spans="1:7" s="117" customFormat="1" ht="35.25" customHeight="1" thickBot="1" x14ac:dyDescent="0.25">
      <c r="A150" s="439" t="s">
        <v>327</v>
      </c>
      <c r="B150" s="440"/>
      <c r="C150" s="440"/>
      <c r="D150" s="440"/>
      <c r="E150" s="441"/>
      <c r="F150" s="112"/>
      <c r="G150" s="442"/>
    </row>
    <row r="151" spans="1:7" s="117" customFormat="1" ht="35.25" customHeight="1" thickBot="1" x14ac:dyDescent="0.25">
      <c r="A151" s="107" t="s">
        <v>328</v>
      </c>
      <c r="B151" s="108" t="s">
        <v>329</v>
      </c>
      <c r="C151" s="108" t="s">
        <v>330</v>
      </c>
      <c r="D151" s="108" t="s">
        <v>331</v>
      </c>
      <c r="E151" s="108" t="s">
        <v>332</v>
      </c>
      <c r="F151" s="112"/>
      <c r="G151" s="442"/>
    </row>
    <row r="152" spans="1:7" s="117" customFormat="1" ht="35.25" customHeight="1" x14ac:dyDescent="0.2">
      <c r="A152" s="428" t="s">
        <v>307</v>
      </c>
      <c r="B152" s="418" t="s">
        <v>339</v>
      </c>
      <c r="C152" s="420" t="s">
        <v>352</v>
      </c>
      <c r="D152" s="422">
        <v>5</v>
      </c>
      <c r="E152" s="422"/>
      <c r="F152" s="115"/>
      <c r="G152" s="442"/>
    </row>
    <row r="153" spans="1:7" s="117" customFormat="1" ht="35.25" customHeight="1" x14ac:dyDescent="0.2">
      <c r="A153" s="429"/>
      <c r="B153" s="419"/>
      <c r="C153" s="421"/>
      <c r="D153" s="423"/>
      <c r="E153" s="423"/>
      <c r="F153" s="115"/>
      <c r="G153" s="442"/>
    </row>
    <row r="154" spans="1:7" s="117" customFormat="1" ht="35.25" customHeight="1" x14ac:dyDescent="0.2">
      <c r="A154" s="428" t="s">
        <v>26</v>
      </c>
      <c r="B154" s="430" t="s">
        <v>337</v>
      </c>
      <c r="C154" s="424" t="s">
        <v>348</v>
      </c>
      <c r="D154" s="431">
        <v>4</v>
      </c>
      <c r="E154" s="431"/>
      <c r="F154" s="115"/>
      <c r="G154" s="442"/>
    </row>
    <row r="155" spans="1:7" ht="35.25" customHeight="1" x14ac:dyDescent="0.2">
      <c r="A155" s="429"/>
      <c r="B155" s="419"/>
      <c r="C155" s="421"/>
      <c r="D155" s="423"/>
      <c r="E155" s="423"/>
      <c r="F155" s="115"/>
      <c r="G155" s="442"/>
    </row>
    <row r="156" spans="1:7" ht="35.25" customHeight="1" x14ac:dyDescent="0.2">
      <c r="A156" s="428" t="s">
        <v>27</v>
      </c>
      <c r="B156" s="430" t="s">
        <v>340</v>
      </c>
      <c r="C156" s="424" t="s">
        <v>350</v>
      </c>
      <c r="D156" s="431">
        <v>3</v>
      </c>
      <c r="E156" s="431"/>
      <c r="F156" s="115"/>
      <c r="G156" s="442"/>
    </row>
    <row r="157" spans="1:7" ht="35.25" customHeight="1" x14ac:dyDescent="0.2">
      <c r="A157" s="429"/>
      <c r="B157" s="419"/>
      <c r="C157" s="421"/>
      <c r="D157" s="423"/>
      <c r="E157" s="423"/>
      <c r="F157" s="115"/>
      <c r="G157" s="442"/>
    </row>
    <row r="158" spans="1:7" ht="35.25" customHeight="1" x14ac:dyDescent="0.2">
      <c r="A158" s="428" t="s">
        <v>24</v>
      </c>
      <c r="B158" s="430" t="s">
        <v>340</v>
      </c>
      <c r="C158" s="424" t="s">
        <v>351</v>
      </c>
      <c r="D158" s="431">
        <v>2</v>
      </c>
      <c r="E158" s="431"/>
      <c r="F158" s="115"/>
      <c r="G158" s="442"/>
    </row>
    <row r="159" spans="1:7" ht="35.25" customHeight="1" x14ac:dyDescent="0.2">
      <c r="A159" s="429"/>
      <c r="B159" s="419"/>
      <c r="C159" s="421"/>
      <c r="D159" s="423"/>
      <c r="E159" s="423"/>
      <c r="F159" s="115"/>
      <c r="G159" s="442"/>
    </row>
    <row r="160" spans="1:7" ht="35.25" customHeight="1" x14ac:dyDescent="0.2">
      <c r="A160" s="428" t="s">
        <v>37</v>
      </c>
      <c r="B160" s="430" t="s">
        <v>338</v>
      </c>
      <c r="C160" s="424" t="s">
        <v>349</v>
      </c>
      <c r="D160" s="431">
        <v>1</v>
      </c>
      <c r="E160" s="431" t="s">
        <v>540</v>
      </c>
      <c r="F160" s="115"/>
      <c r="G160" s="442"/>
    </row>
    <row r="161" spans="1:7" ht="35.25" customHeight="1" thickBot="1" x14ac:dyDescent="0.25">
      <c r="A161" s="432"/>
      <c r="B161" s="433"/>
      <c r="C161" s="434"/>
      <c r="D161" s="435"/>
      <c r="E161" s="435"/>
      <c r="F161" s="115"/>
      <c r="G161" s="442"/>
    </row>
    <row r="162" spans="1:7" ht="54" customHeight="1" x14ac:dyDescent="0.2">
      <c r="A162" s="112"/>
      <c r="B162" s="112"/>
      <c r="C162" s="112"/>
      <c r="D162" s="112"/>
      <c r="E162" s="112"/>
      <c r="F162" s="112"/>
      <c r="G162" s="442"/>
    </row>
    <row r="163" spans="1:7" ht="18.75" customHeight="1" thickBot="1" x14ac:dyDescent="0.25">
      <c r="A163" s="112"/>
      <c r="B163" s="112"/>
      <c r="C163" s="112"/>
      <c r="D163" s="112"/>
      <c r="E163" s="112"/>
      <c r="F163" s="112"/>
      <c r="G163" s="442"/>
    </row>
    <row r="164" spans="1:7" ht="15" thickBot="1" x14ac:dyDescent="0.25">
      <c r="A164" s="437" t="s">
        <v>456</v>
      </c>
      <c r="B164" s="438"/>
      <c r="C164" s="157" t="s">
        <v>457</v>
      </c>
      <c r="D164" s="437" t="s">
        <v>458</v>
      </c>
      <c r="E164" s="438"/>
      <c r="F164" s="112"/>
      <c r="G164" s="442"/>
    </row>
    <row r="165" spans="1:7" ht="25.5" customHeight="1" thickBot="1" x14ac:dyDescent="0.25">
      <c r="A165" s="437" t="s">
        <v>541</v>
      </c>
      <c r="B165" s="438"/>
      <c r="C165" s="157" t="s">
        <v>542</v>
      </c>
      <c r="D165" s="437" t="s">
        <v>487</v>
      </c>
      <c r="E165" s="438"/>
      <c r="F165" s="112"/>
      <c r="G165" s="442"/>
    </row>
    <row r="166" spans="1:7" ht="33" customHeight="1" x14ac:dyDescent="0.2">
      <c r="A166" s="112"/>
      <c r="B166" s="112"/>
      <c r="C166" s="112"/>
      <c r="D166" s="112"/>
      <c r="E166" s="112"/>
      <c r="F166" s="112"/>
      <c r="G166" s="442"/>
    </row>
    <row r="167" spans="1:7" ht="33" customHeight="1" x14ac:dyDescent="0.2">
      <c r="A167" s="113"/>
      <c r="B167" s="113"/>
      <c r="C167" s="113"/>
      <c r="D167" s="113"/>
      <c r="E167" s="113"/>
      <c r="F167" s="113"/>
      <c r="G167" s="442"/>
    </row>
    <row r="168" spans="1:7" ht="33" customHeight="1" x14ac:dyDescent="0.2">
      <c r="G168" s="442"/>
    </row>
    <row r="169" spans="1:7" ht="33" customHeight="1" x14ac:dyDescent="0.2"/>
    <row r="170" spans="1:7" ht="33" customHeight="1" x14ac:dyDescent="0.2"/>
    <row r="171" spans="1:7" ht="33" customHeight="1" x14ac:dyDescent="0.2"/>
    <row r="172" spans="1:7" ht="33" customHeight="1" x14ac:dyDescent="0.2"/>
    <row r="173" spans="1:7" ht="33" customHeight="1" x14ac:dyDescent="0.2"/>
    <row r="174" spans="1:7" ht="33" customHeight="1" x14ac:dyDescent="0.2"/>
    <row r="182" ht="81" customHeight="1" x14ac:dyDescent="0.2"/>
    <row r="183" ht="18.75" customHeight="1" x14ac:dyDescent="0.2"/>
    <row r="185" ht="24" customHeight="1" x14ac:dyDescent="0.2"/>
    <row r="186" ht="24" customHeight="1" x14ac:dyDescent="0.2"/>
    <row r="187" ht="24" customHeight="1" x14ac:dyDescent="0.2"/>
    <row r="188" ht="24" customHeight="1" x14ac:dyDescent="0.2"/>
    <row r="189" ht="24" customHeight="1" x14ac:dyDescent="0.2"/>
    <row r="190" ht="24" customHeight="1" x14ac:dyDescent="0.2"/>
    <row r="191" ht="24" customHeight="1" x14ac:dyDescent="0.2"/>
    <row r="192" ht="24" customHeight="1" x14ac:dyDescent="0.2"/>
    <row r="193" ht="24" customHeight="1" x14ac:dyDescent="0.2"/>
    <row r="194" ht="24" customHeight="1" x14ac:dyDescent="0.2"/>
    <row r="202" ht="46.5" customHeight="1" x14ac:dyDescent="0.2"/>
    <row r="203" ht="21.7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22" ht="50.25" customHeight="1" x14ac:dyDescent="0.2"/>
    <row r="223" ht="18.75" customHeight="1" x14ac:dyDescent="0.2"/>
    <row r="225" ht="36" customHeight="1" x14ac:dyDescent="0.2"/>
    <row r="226" ht="36" customHeight="1" x14ac:dyDescent="0.2"/>
    <row r="227" ht="36" customHeight="1" x14ac:dyDescent="0.2"/>
    <row r="228" ht="36" customHeight="1" x14ac:dyDescent="0.2"/>
    <row r="229" ht="36" customHeight="1" x14ac:dyDescent="0.2"/>
    <row r="230" ht="36" customHeight="1" x14ac:dyDescent="0.2"/>
    <row r="231" ht="36" customHeight="1" x14ac:dyDescent="0.2"/>
    <row r="232" ht="36" customHeight="1" x14ac:dyDescent="0.2"/>
    <row r="233" ht="36" customHeight="1" x14ac:dyDescent="0.2"/>
    <row r="234" ht="36" customHeight="1" x14ac:dyDescent="0.2"/>
    <row r="242" ht="58.5" customHeight="1" x14ac:dyDescent="0.2"/>
    <row r="243" ht="18.75" customHeight="1" x14ac:dyDescent="0.2"/>
    <row r="245" ht="28.5" customHeight="1" x14ac:dyDescent="0.2"/>
    <row r="246" ht="28.5" customHeight="1" x14ac:dyDescent="0.2"/>
    <row r="247" ht="28.5" customHeight="1" x14ac:dyDescent="0.2"/>
    <row r="248" ht="28.5" customHeight="1" x14ac:dyDescent="0.2"/>
    <row r="249" ht="28.5" customHeight="1" x14ac:dyDescent="0.2"/>
    <row r="250" ht="28.5" customHeight="1" x14ac:dyDescent="0.2"/>
    <row r="251" ht="28.5" customHeight="1" x14ac:dyDescent="0.2"/>
    <row r="252" ht="28.5" customHeight="1" x14ac:dyDescent="0.2"/>
    <row r="253" ht="28.5" customHeight="1" x14ac:dyDescent="0.2"/>
    <row r="254" ht="28.5" customHeight="1" x14ac:dyDescent="0.2"/>
  </sheetData>
  <mergeCells count="256">
    <mergeCell ref="G1:G20"/>
    <mergeCell ref="G21:G41"/>
    <mergeCell ref="G42:G62"/>
    <mergeCell ref="G63:G83"/>
    <mergeCell ref="G84:G104"/>
    <mergeCell ref="G105:G125"/>
    <mergeCell ref="G127:G147"/>
    <mergeCell ref="G148:G168"/>
    <mergeCell ref="A160:A161"/>
    <mergeCell ref="B160:B161"/>
    <mergeCell ref="C160:C161"/>
    <mergeCell ref="D160:D161"/>
    <mergeCell ref="E160:E161"/>
    <mergeCell ref="A164:B164"/>
    <mergeCell ref="D164:E164"/>
    <mergeCell ref="A165:B165"/>
    <mergeCell ref="D165:E165"/>
    <mergeCell ref="A156:A157"/>
    <mergeCell ref="B156:B157"/>
    <mergeCell ref="C156:C157"/>
    <mergeCell ref="D156:D157"/>
    <mergeCell ref="E156:E157"/>
    <mergeCell ref="A158:A159"/>
    <mergeCell ref="B158:B159"/>
    <mergeCell ref="C158:C159"/>
    <mergeCell ref="D158:D159"/>
    <mergeCell ref="E158:E159"/>
    <mergeCell ref="A143:B143"/>
    <mergeCell ref="D143:E143"/>
    <mergeCell ref="A144:B144"/>
    <mergeCell ref="D144:E144"/>
    <mergeCell ref="B149:E149"/>
    <mergeCell ref="A150:E150"/>
    <mergeCell ref="C154:C155"/>
    <mergeCell ref="D154:D155"/>
    <mergeCell ref="E154:E155"/>
    <mergeCell ref="A152:A153"/>
    <mergeCell ref="B152:B153"/>
    <mergeCell ref="C152:C153"/>
    <mergeCell ref="D152:D153"/>
    <mergeCell ref="E152:E153"/>
    <mergeCell ref="A154:A155"/>
    <mergeCell ref="B154:B155"/>
    <mergeCell ref="C114:C115"/>
    <mergeCell ref="D135:D136"/>
    <mergeCell ref="E135:E136"/>
    <mergeCell ref="C139:C140"/>
    <mergeCell ref="D139:D140"/>
    <mergeCell ref="E139:E140"/>
    <mergeCell ref="A131:A132"/>
    <mergeCell ref="C131:C132"/>
    <mergeCell ref="D131:D132"/>
    <mergeCell ref="E131:E132"/>
    <mergeCell ref="A133:A134"/>
    <mergeCell ref="C133:C134"/>
    <mergeCell ref="D133:D134"/>
    <mergeCell ref="E133:E134"/>
    <mergeCell ref="B131:B132"/>
    <mergeCell ref="B133:B134"/>
    <mergeCell ref="A137:A138"/>
    <mergeCell ref="B137:B138"/>
    <mergeCell ref="C137:C138"/>
    <mergeCell ref="D137:D138"/>
    <mergeCell ref="C135:C136"/>
    <mergeCell ref="D89:D90"/>
    <mergeCell ref="C118:C119"/>
    <mergeCell ref="D118:D119"/>
    <mergeCell ref="E118:E119"/>
    <mergeCell ref="A122:B122"/>
    <mergeCell ref="D122:E122"/>
    <mergeCell ref="A123:B123"/>
    <mergeCell ref="D123:E123"/>
    <mergeCell ref="E89:E90"/>
    <mergeCell ref="B89:B90"/>
    <mergeCell ref="A102:B102"/>
    <mergeCell ref="D102:E102"/>
    <mergeCell ref="B107:E107"/>
    <mergeCell ref="A108:E108"/>
    <mergeCell ref="A110:A111"/>
    <mergeCell ref="B110:B111"/>
    <mergeCell ref="C110:C111"/>
    <mergeCell ref="D110:D111"/>
    <mergeCell ref="E110:E111"/>
    <mergeCell ref="C112:C113"/>
    <mergeCell ref="D112:D113"/>
    <mergeCell ref="E112:E113"/>
    <mergeCell ref="A114:A115"/>
    <mergeCell ref="B114:B115"/>
    <mergeCell ref="A72:A73"/>
    <mergeCell ref="A80:B80"/>
    <mergeCell ref="D80:E80"/>
    <mergeCell ref="A81:B81"/>
    <mergeCell ref="D81:E81"/>
    <mergeCell ref="B86:E86"/>
    <mergeCell ref="A87:E87"/>
    <mergeCell ref="A95:A96"/>
    <mergeCell ref="B95:B96"/>
    <mergeCell ref="C95:C96"/>
    <mergeCell ref="D95:D96"/>
    <mergeCell ref="E95:E96"/>
    <mergeCell ref="A91:A92"/>
    <mergeCell ref="C91:C92"/>
    <mergeCell ref="D91:D92"/>
    <mergeCell ref="E91:E92"/>
    <mergeCell ref="A93:A94"/>
    <mergeCell ref="C93:C94"/>
    <mergeCell ref="D93:D94"/>
    <mergeCell ref="E93:E94"/>
    <mergeCell ref="B91:B92"/>
    <mergeCell ref="B93:B94"/>
    <mergeCell ref="A89:A90"/>
    <mergeCell ref="C89:C90"/>
    <mergeCell ref="B112:B113"/>
    <mergeCell ref="A68:A69"/>
    <mergeCell ref="B68:B69"/>
    <mergeCell ref="C68:C69"/>
    <mergeCell ref="D68:D69"/>
    <mergeCell ref="E68:E69"/>
    <mergeCell ref="A76:A77"/>
    <mergeCell ref="B76:B77"/>
    <mergeCell ref="C76:C77"/>
    <mergeCell ref="D76:D77"/>
    <mergeCell ref="E76:E77"/>
    <mergeCell ref="C72:C73"/>
    <mergeCell ref="D72:D73"/>
    <mergeCell ref="E72:E73"/>
    <mergeCell ref="A74:A75"/>
    <mergeCell ref="B74:B75"/>
    <mergeCell ref="C74:C75"/>
    <mergeCell ref="D74:D75"/>
    <mergeCell ref="E74:E75"/>
    <mergeCell ref="A70:A71"/>
    <mergeCell ref="B70:B71"/>
    <mergeCell ref="C70:C71"/>
    <mergeCell ref="D70:D71"/>
    <mergeCell ref="E70:E71"/>
    <mergeCell ref="D51:D52"/>
    <mergeCell ref="B72:B73"/>
    <mergeCell ref="E137:E138"/>
    <mergeCell ref="A139:A140"/>
    <mergeCell ref="B139:B140"/>
    <mergeCell ref="B128:E128"/>
    <mergeCell ref="A129:E129"/>
    <mergeCell ref="A135:A136"/>
    <mergeCell ref="B135:B136"/>
    <mergeCell ref="A116:A117"/>
    <mergeCell ref="B116:B117"/>
    <mergeCell ref="C116:C117"/>
    <mergeCell ref="D116:D117"/>
    <mergeCell ref="E116:E117"/>
    <mergeCell ref="A118:A119"/>
    <mergeCell ref="B118:B119"/>
    <mergeCell ref="A97:A98"/>
    <mergeCell ref="B97:B98"/>
    <mergeCell ref="C97:C98"/>
    <mergeCell ref="D97:D98"/>
    <mergeCell ref="E97:E98"/>
    <mergeCell ref="A101:B101"/>
    <mergeCell ref="D101:E101"/>
    <mergeCell ref="A112:A113"/>
    <mergeCell ref="B51:B52"/>
    <mergeCell ref="D114:D115"/>
    <mergeCell ref="E114:E115"/>
    <mergeCell ref="A60:B60"/>
    <mergeCell ref="D60:E60"/>
    <mergeCell ref="B65:E65"/>
    <mergeCell ref="A66:E66"/>
    <mergeCell ref="A47:A48"/>
    <mergeCell ref="C47:C48"/>
    <mergeCell ref="D47:D48"/>
    <mergeCell ref="E47:E48"/>
    <mergeCell ref="A49:A50"/>
    <mergeCell ref="C49:C50"/>
    <mergeCell ref="D49:D50"/>
    <mergeCell ref="E49:E50"/>
    <mergeCell ref="B47:B48"/>
    <mergeCell ref="B49:B50"/>
    <mergeCell ref="A55:A56"/>
    <mergeCell ref="B55:B56"/>
    <mergeCell ref="C55:C56"/>
    <mergeCell ref="D55:D56"/>
    <mergeCell ref="E55:E56"/>
    <mergeCell ref="A51:A52"/>
    <mergeCell ref="C51:C52"/>
    <mergeCell ref="A24:E24"/>
    <mergeCell ref="E51:E52"/>
    <mergeCell ref="A53:A54"/>
    <mergeCell ref="B26:B27"/>
    <mergeCell ref="C26:C27"/>
    <mergeCell ref="A59:B59"/>
    <mergeCell ref="D59:E59"/>
    <mergeCell ref="C32:C33"/>
    <mergeCell ref="D32:D33"/>
    <mergeCell ref="E32:E33"/>
    <mergeCell ref="A34:A35"/>
    <mergeCell ref="B34:B35"/>
    <mergeCell ref="C34:C35"/>
    <mergeCell ref="D34:D35"/>
    <mergeCell ref="E34:E35"/>
    <mergeCell ref="A38:B38"/>
    <mergeCell ref="D38:E38"/>
    <mergeCell ref="A39:B39"/>
    <mergeCell ref="D39:E39"/>
    <mergeCell ref="B44:E44"/>
    <mergeCell ref="A45:E45"/>
    <mergeCell ref="C53:C54"/>
    <mergeCell ref="D53:D54"/>
    <mergeCell ref="E53:E54"/>
    <mergeCell ref="B9:B10"/>
    <mergeCell ref="B53:B54"/>
    <mergeCell ref="C11:C12"/>
    <mergeCell ref="D11:D12"/>
    <mergeCell ref="C13:C14"/>
    <mergeCell ref="D13:D14"/>
    <mergeCell ref="E13:E14"/>
    <mergeCell ref="B11:B12"/>
    <mergeCell ref="A32:A33"/>
    <mergeCell ref="B32:B33"/>
    <mergeCell ref="A28:A29"/>
    <mergeCell ref="B28:B29"/>
    <mergeCell ref="C28:C29"/>
    <mergeCell ref="D28:D29"/>
    <mergeCell ref="E28:E29"/>
    <mergeCell ref="A30:A31"/>
    <mergeCell ref="B30:B31"/>
    <mergeCell ref="C30:C31"/>
    <mergeCell ref="D30:D31"/>
    <mergeCell ref="E30:E31"/>
    <mergeCell ref="D17:E17"/>
    <mergeCell ref="A18:B18"/>
    <mergeCell ref="D18:E18"/>
    <mergeCell ref="B23:E23"/>
    <mergeCell ref="A11:A12"/>
    <mergeCell ref="A26:A27"/>
    <mergeCell ref="E11:E12"/>
    <mergeCell ref="A13:A14"/>
    <mergeCell ref="D26:D27"/>
    <mergeCell ref="E26:E27"/>
    <mergeCell ref="B13:B14"/>
    <mergeCell ref="A17:B17"/>
    <mergeCell ref="B2:E2"/>
    <mergeCell ref="A3:E3"/>
    <mergeCell ref="A5:A6"/>
    <mergeCell ref="C5:C6"/>
    <mergeCell ref="D5:D6"/>
    <mergeCell ref="E5:E6"/>
    <mergeCell ref="B5:B6"/>
    <mergeCell ref="A7:A8"/>
    <mergeCell ref="C7:C8"/>
    <mergeCell ref="D7:D8"/>
    <mergeCell ref="E7:E8"/>
    <mergeCell ref="A9:A10"/>
    <mergeCell ref="C9:C10"/>
    <mergeCell ref="D9:D10"/>
    <mergeCell ref="E9:E10"/>
    <mergeCell ref="B7:B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14F4E-6F24-466A-8A92-79642D78892D}">
  <dimension ref="A1:XFA1047712"/>
  <sheetViews>
    <sheetView topLeftCell="A274" zoomScale="80" zoomScaleNormal="80" workbookViewId="0">
      <selection activeCell="B283" sqref="B283:C283"/>
    </sheetView>
  </sheetViews>
  <sheetFormatPr baseColWidth="10" defaultRowHeight="15" x14ac:dyDescent="0.25"/>
  <cols>
    <col min="1" max="1" width="5.7109375" style="147" customWidth="1"/>
    <col min="2" max="2" width="5.85546875" style="147" customWidth="1"/>
    <col min="3" max="3" width="23.7109375" style="146" customWidth="1"/>
    <col min="4" max="4" width="26.85546875" style="146" customWidth="1"/>
    <col min="5" max="5" width="26.5703125" style="146" customWidth="1"/>
    <col min="6" max="6" width="18.42578125" style="146" customWidth="1"/>
    <col min="7" max="7" width="15.140625" style="146" customWidth="1"/>
    <col min="8" max="9" width="2.5703125" style="146" hidden="1" customWidth="1"/>
    <col min="10" max="10" width="3.28515625" style="146" customWidth="1"/>
    <col min="11" max="12" width="3.42578125" style="146" customWidth="1"/>
    <col min="13" max="19" width="3.85546875" style="146" customWidth="1"/>
    <col min="20" max="16379" width="11.42578125" style="146"/>
    <col min="16380" max="16380" width="19.5703125" style="146" customWidth="1"/>
    <col min="16381" max="16381" width="14.42578125" style="146" customWidth="1"/>
    <col min="16382" max="16384" width="11.42578125" style="146"/>
  </cols>
  <sheetData>
    <row r="1" spans="1:21" s="149" customFormat="1" ht="15.75" thickBot="1" x14ac:dyDescent="0.3">
      <c r="A1" s="151"/>
      <c r="B1" s="121"/>
      <c r="C1" s="121"/>
      <c r="D1" s="121"/>
      <c r="E1" s="121"/>
      <c r="F1" s="121"/>
      <c r="G1" s="121"/>
      <c r="H1" s="121"/>
      <c r="I1" s="121"/>
      <c r="J1" s="121"/>
      <c r="K1" s="505"/>
      <c r="L1" s="148"/>
    </row>
    <row r="2" spans="1:21" ht="15.75" thickBot="1" x14ac:dyDescent="0.3">
      <c r="A2" s="151"/>
      <c r="B2" s="498" t="s">
        <v>353</v>
      </c>
      <c r="C2" s="499"/>
      <c r="D2" s="472" t="s">
        <v>484</v>
      </c>
      <c r="E2" s="455"/>
      <c r="F2" s="455"/>
      <c r="G2" s="456"/>
      <c r="H2"/>
      <c r="I2"/>
      <c r="J2" s="123"/>
      <c r="K2" s="505"/>
      <c r="L2" s="147"/>
    </row>
    <row r="3" spans="1:21" ht="41.25" customHeight="1" thickBot="1" x14ac:dyDescent="0.3">
      <c r="A3" s="151"/>
      <c r="B3" s="500" t="s">
        <v>354</v>
      </c>
      <c r="C3" s="501"/>
      <c r="D3" s="502" t="s">
        <v>545</v>
      </c>
      <c r="E3" s="503"/>
      <c r="F3" s="503"/>
      <c r="G3" s="504"/>
      <c r="H3"/>
      <c r="I3"/>
      <c r="J3" s="123"/>
      <c r="K3" s="505"/>
      <c r="L3" s="147"/>
    </row>
    <row r="4" spans="1:21" ht="15.75" thickBot="1" x14ac:dyDescent="0.3">
      <c r="A4" s="151"/>
      <c r="B4" s="494" t="s">
        <v>355</v>
      </c>
      <c r="C4" s="495"/>
      <c r="D4" s="472" t="s">
        <v>506</v>
      </c>
      <c r="E4" s="455"/>
      <c r="F4" s="455"/>
      <c r="G4" s="456"/>
      <c r="H4"/>
      <c r="I4"/>
      <c r="J4" s="123"/>
      <c r="K4" s="505"/>
      <c r="L4" s="147"/>
    </row>
    <row r="5" spans="1:21" ht="15.75" thickBot="1" x14ac:dyDescent="0.3">
      <c r="A5" s="151"/>
      <c r="B5" s="496" t="s">
        <v>356</v>
      </c>
      <c r="C5" s="497"/>
      <c r="D5" s="472" t="s">
        <v>546</v>
      </c>
      <c r="E5" s="455"/>
      <c r="F5" s="455"/>
      <c r="G5" s="456"/>
      <c r="H5"/>
      <c r="I5"/>
      <c r="J5" s="123"/>
      <c r="K5" s="505"/>
      <c r="L5" s="147"/>
    </row>
    <row r="6" spans="1:21" ht="15.75" thickBot="1" x14ac:dyDescent="0.3">
      <c r="A6" s="151"/>
      <c r="B6" s="483" t="s">
        <v>357</v>
      </c>
      <c r="C6" s="484"/>
      <c r="D6" s="454">
        <v>44148</v>
      </c>
      <c r="E6" s="455"/>
      <c r="F6" s="455"/>
      <c r="G6" s="456"/>
      <c r="H6"/>
      <c r="I6"/>
      <c r="J6" s="123"/>
      <c r="K6" s="505"/>
      <c r="L6" s="147"/>
    </row>
    <row r="7" spans="1:21" x14ac:dyDescent="0.25">
      <c r="A7" s="151"/>
      <c r="B7" s="124"/>
      <c r="C7" s="121"/>
      <c r="D7" s="121"/>
      <c r="E7" s="121"/>
      <c r="F7" s="121"/>
      <c r="G7" s="121"/>
      <c r="H7" s="121"/>
      <c r="I7" s="121"/>
      <c r="J7" s="123"/>
      <c r="K7" s="505"/>
      <c r="L7" s="147"/>
    </row>
    <row r="8" spans="1:21" ht="15.75" thickBot="1" x14ac:dyDescent="0.3">
      <c r="A8" s="151"/>
      <c r="B8" s="121"/>
      <c r="C8" s="121"/>
      <c r="D8" s="121"/>
      <c r="E8" s="121"/>
      <c r="F8" s="121"/>
      <c r="G8" s="121"/>
      <c r="H8" s="121"/>
      <c r="I8" s="121"/>
      <c r="J8" s="123"/>
      <c r="K8" s="505"/>
      <c r="L8" s="147"/>
    </row>
    <row r="9" spans="1:21" ht="15.75" thickBot="1" x14ac:dyDescent="0.3">
      <c r="A9" s="151"/>
      <c r="B9" s="459" t="s">
        <v>358</v>
      </c>
      <c r="C9" s="459" t="s">
        <v>394</v>
      </c>
      <c r="D9" s="460"/>
      <c r="E9" s="461"/>
      <c r="F9" s="462" t="s">
        <v>359</v>
      </c>
      <c r="G9" s="463"/>
      <c r="H9"/>
      <c r="I9"/>
      <c r="J9" s="123"/>
      <c r="K9" s="505"/>
      <c r="L9" s="147"/>
    </row>
    <row r="10" spans="1:21" ht="15.75" thickBot="1" x14ac:dyDescent="0.3">
      <c r="A10" s="151"/>
      <c r="B10" s="485"/>
      <c r="C10" s="464" t="s">
        <v>360</v>
      </c>
      <c r="D10" s="492"/>
      <c r="E10" s="493"/>
      <c r="F10" s="133" t="s">
        <v>389</v>
      </c>
      <c r="G10" s="134" t="s">
        <v>390</v>
      </c>
      <c r="H10"/>
      <c r="I10"/>
      <c r="J10" s="123"/>
      <c r="K10" s="505"/>
      <c r="L10" s="147"/>
    </row>
    <row r="11" spans="1:21" ht="21.75" customHeight="1" x14ac:dyDescent="0.25">
      <c r="A11" s="151"/>
      <c r="B11" s="135">
        <v>1</v>
      </c>
      <c r="C11" s="467" t="s">
        <v>361</v>
      </c>
      <c r="D11" s="468"/>
      <c r="E11" s="469"/>
      <c r="F11" s="138" t="s">
        <v>389</v>
      </c>
      <c r="G11" s="138"/>
      <c r="H11">
        <f>IF(F11="SI",1,0)</f>
        <v>1</v>
      </c>
      <c r="I11">
        <f>IF(G11="NO",1,0)</f>
        <v>0</v>
      </c>
      <c r="J11" s="123"/>
      <c r="K11" s="505"/>
      <c r="L11" s="147"/>
    </row>
    <row r="12" spans="1:21" ht="21.75" customHeight="1" x14ac:dyDescent="0.25">
      <c r="A12" s="151"/>
      <c r="B12" s="136">
        <v>2</v>
      </c>
      <c r="C12" s="443" t="s">
        <v>362</v>
      </c>
      <c r="D12" s="444"/>
      <c r="E12" s="445"/>
      <c r="F12" s="139" t="s">
        <v>389</v>
      </c>
      <c r="G12" s="140"/>
      <c r="H12">
        <f t="shared" ref="H12:I29" si="0">IF(F12="SI",1,0)</f>
        <v>1</v>
      </c>
      <c r="I12">
        <f t="shared" si="0"/>
        <v>0</v>
      </c>
      <c r="J12" s="123"/>
      <c r="K12" s="505"/>
      <c r="L12" s="147"/>
    </row>
    <row r="13" spans="1:21" ht="21.75" customHeight="1" x14ac:dyDescent="0.25">
      <c r="A13" s="151"/>
      <c r="B13" s="136">
        <v>3</v>
      </c>
      <c r="C13" s="443" t="s">
        <v>363</v>
      </c>
      <c r="D13" s="444"/>
      <c r="E13" s="445"/>
      <c r="F13" s="139" t="s">
        <v>389</v>
      </c>
      <c r="G13" s="140"/>
      <c r="H13">
        <f t="shared" si="0"/>
        <v>1</v>
      </c>
      <c r="I13">
        <f t="shared" si="0"/>
        <v>0</v>
      </c>
      <c r="J13" s="123"/>
      <c r="K13" s="505"/>
      <c r="L13" s="147"/>
    </row>
    <row r="14" spans="1:21" ht="21.75" customHeight="1" x14ac:dyDescent="0.25">
      <c r="A14" s="151"/>
      <c r="B14" s="136">
        <v>4</v>
      </c>
      <c r="C14" s="443" t="s">
        <v>364</v>
      </c>
      <c r="D14" s="444"/>
      <c r="E14" s="445"/>
      <c r="F14" s="139"/>
      <c r="G14" s="140" t="s">
        <v>390</v>
      </c>
      <c r="H14">
        <f t="shared" si="0"/>
        <v>0</v>
      </c>
      <c r="I14">
        <f t="shared" si="0"/>
        <v>0</v>
      </c>
      <c r="J14" s="123"/>
      <c r="K14" s="505"/>
      <c r="L14" s="147"/>
    </row>
    <row r="15" spans="1:21" ht="21.75" customHeight="1" x14ac:dyDescent="0.25">
      <c r="A15" s="151"/>
      <c r="B15" s="136">
        <v>5</v>
      </c>
      <c r="C15" s="443" t="s">
        <v>365</v>
      </c>
      <c r="D15" s="444"/>
      <c r="E15" s="445"/>
      <c r="F15" s="139" t="s">
        <v>389</v>
      </c>
      <c r="G15" s="140"/>
      <c r="H15">
        <f t="shared" si="0"/>
        <v>1</v>
      </c>
      <c r="I15">
        <f t="shared" si="0"/>
        <v>0</v>
      </c>
      <c r="J15" s="123"/>
      <c r="K15" s="505"/>
      <c r="L15" s="147"/>
    </row>
    <row r="16" spans="1:21" ht="21.75" customHeight="1" x14ac:dyDescent="0.25">
      <c r="A16" s="151"/>
      <c r="B16" s="136">
        <v>6</v>
      </c>
      <c r="C16" s="443" t="s">
        <v>366</v>
      </c>
      <c r="D16" s="444"/>
      <c r="E16" s="445"/>
      <c r="F16" s="139" t="s">
        <v>389</v>
      </c>
      <c r="G16" s="140"/>
      <c r="H16">
        <f t="shared" si="0"/>
        <v>1</v>
      </c>
      <c r="I16">
        <f t="shared" si="0"/>
        <v>0</v>
      </c>
      <c r="J16" s="123"/>
      <c r="K16" s="505"/>
      <c r="L16" s="147"/>
      <c r="U16" s="150"/>
    </row>
    <row r="17" spans="1:11" s="147" customFormat="1" ht="21.75" customHeight="1" x14ac:dyDescent="0.25">
      <c r="A17" s="151"/>
      <c r="B17" s="136">
        <v>7</v>
      </c>
      <c r="C17" s="443" t="s">
        <v>367</v>
      </c>
      <c r="D17" s="444"/>
      <c r="E17" s="445"/>
      <c r="F17" s="139" t="s">
        <v>389</v>
      </c>
      <c r="G17" s="140"/>
      <c r="H17">
        <f t="shared" si="0"/>
        <v>1</v>
      </c>
      <c r="I17">
        <f t="shared" si="0"/>
        <v>0</v>
      </c>
      <c r="J17" s="123"/>
      <c r="K17" s="505"/>
    </row>
    <row r="18" spans="1:11" s="147" customFormat="1" ht="35.25" customHeight="1" x14ac:dyDescent="0.25">
      <c r="A18" s="151"/>
      <c r="B18" s="136">
        <v>8</v>
      </c>
      <c r="C18" s="443" t="s">
        <v>368</v>
      </c>
      <c r="D18" s="444"/>
      <c r="E18" s="445"/>
      <c r="F18" s="139"/>
      <c r="G18" s="140" t="s">
        <v>390</v>
      </c>
      <c r="H18">
        <f t="shared" si="0"/>
        <v>0</v>
      </c>
      <c r="I18">
        <f t="shared" si="0"/>
        <v>0</v>
      </c>
      <c r="J18" s="123"/>
      <c r="K18" s="505"/>
    </row>
    <row r="19" spans="1:11" s="147" customFormat="1" ht="28.5" customHeight="1" x14ac:dyDescent="0.25">
      <c r="A19" s="151"/>
      <c r="B19" s="136">
        <v>9</v>
      </c>
      <c r="C19" s="443" t="s">
        <v>369</v>
      </c>
      <c r="D19" s="444"/>
      <c r="E19" s="445"/>
      <c r="F19" s="139" t="s">
        <v>389</v>
      </c>
      <c r="G19" s="140"/>
      <c r="H19">
        <f t="shared" si="0"/>
        <v>1</v>
      </c>
      <c r="I19">
        <f t="shared" si="0"/>
        <v>0</v>
      </c>
      <c r="J19" s="123"/>
      <c r="K19" s="505"/>
    </row>
    <row r="20" spans="1:11" s="147" customFormat="1" ht="21.75" customHeight="1" x14ac:dyDescent="0.25">
      <c r="A20" s="151"/>
      <c r="B20" s="136">
        <v>10</v>
      </c>
      <c r="C20" s="443" t="s">
        <v>370</v>
      </c>
      <c r="D20" s="444"/>
      <c r="E20" s="445"/>
      <c r="F20" s="139" t="s">
        <v>389</v>
      </c>
      <c r="G20" s="140"/>
      <c r="H20">
        <f t="shared" si="0"/>
        <v>1</v>
      </c>
      <c r="I20">
        <f t="shared" si="0"/>
        <v>0</v>
      </c>
      <c r="J20" s="123"/>
      <c r="K20" s="505"/>
    </row>
    <row r="21" spans="1:11" s="147" customFormat="1" ht="21.75" customHeight="1" x14ac:dyDescent="0.25">
      <c r="A21" s="151"/>
      <c r="B21" s="136">
        <v>11</v>
      </c>
      <c r="C21" s="443" t="s">
        <v>371</v>
      </c>
      <c r="D21" s="444"/>
      <c r="E21" s="445"/>
      <c r="F21" s="139" t="s">
        <v>389</v>
      </c>
      <c r="G21" s="140"/>
      <c r="H21">
        <f t="shared" si="0"/>
        <v>1</v>
      </c>
      <c r="I21">
        <f t="shared" si="0"/>
        <v>0</v>
      </c>
      <c r="J21" s="123"/>
      <c r="K21" s="505"/>
    </row>
    <row r="22" spans="1:11" s="147" customFormat="1" ht="21.75" customHeight="1" x14ac:dyDescent="0.25">
      <c r="A22" s="151"/>
      <c r="B22" s="136">
        <v>12</v>
      </c>
      <c r="C22" s="443" t="s">
        <v>372</v>
      </c>
      <c r="D22" s="444"/>
      <c r="E22" s="445"/>
      <c r="F22" s="139" t="s">
        <v>389</v>
      </c>
      <c r="G22" s="140"/>
      <c r="H22">
        <f t="shared" si="0"/>
        <v>1</v>
      </c>
      <c r="I22">
        <f t="shared" si="0"/>
        <v>0</v>
      </c>
      <c r="J22" s="123"/>
      <c r="K22" s="505"/>
    </row>
    <row r="23" spans="1:11" s="147" customFormat="1" ht="21.75" customHeight="1" x14ac:dyDescent="0.25">
      <c r="A23" s="151"/>
      <c r="B23" s="136">
        <v>13</v>
      </c>
      <c r="C23" s="443" t="s">
        <v>373</v>
      </c>
      <c r="D23" s="444"/>
      <c r="E23" s="445"/>
      <c r="F23" s="139" t="s">
        <v>389</v>
      </c>
      <c r="G23" s="140"/>
      <c r="H23">
        <f t="shared" si="0"/>
        <v>1</v>
      </c>
      <c r="I23">
        <f t="shared" si="0"/>
        <v>0</v>
      </c>
      <c r="J23" s="123"/>
      <c r="K23" s="505"/>
    </row>
    <row r="24" spans="1:11" s="147" customFormat="1" ht="21.75" customHeight="1" x14ac:dyDescent="0.25">
      <c r="A24" s="151"/>
      <c r="B24" s="136">
        <v>14</v>
      </c>
      <c r="C24" s="443" t="s">
        <v>374</v>
      </c>
      <c r="D24" s="444"/>
      <c r="E24" s="445"/>
      <c r="F24" s="139" t="s">
        <v>389</v>
      </c>
      <c r="G24" s="140"/>
      <c r="H24">
        <f t="shared" si="0"/>
        <v>1</v>
      </c>
      <c r="I24">
        <f t="shared" si="0"/>
        <v>0</v>
      </c>
      <c r="J24" s="123"/>
      <c r="K24" s="505"/>
    </row>
    <row r="25" spans="1:11" s="147" customFormat="1" ht="21.75" customHeight="1" x14ac:dyDescent="0.25">
      <c r="A25" s="151"/>
      <c r="B25" s="136">
        <v>15</v>
      </c>
      <c r="C25" s="443" t="s">
        <v>375</v>
      </c>
      <c r="D25" s="444"/>
      <c r="E25" s="445"/>
      <c r="F25" s="139" t="s">
        <v>389</v>
      </c>
      <c r="G25" s="140"/>
      <c r="H25">
        <f t="shared" si="0"/>
        <v>1</v>
      </c>
      <c r="I25">
        <f t="shared" si="0"/>
        <v>0</v>
      </c>
      <c r="J25" s="123"/>
      <c r="K25" s="505"/>
    </row>
    <row r="26" spans="1:11" s="147" customFormat="1" ht="21.75" customHeight="1" x14ac:dyDescent="0.25">
      <c r="A26" s="151"/>
      <c r="B26" s="136">
        <v>16</v>
      </c>
      <c r="C26" s="443" t="s">
        <v>376</v>
      </c>
      <c r="D26" s="444"/>
      <c r="E26" s="445"/>
      <c r="F26" s="139"/>
      <c r="G26" s="140" t="s">
        <v>390</v>
      </c>
      <c r="H26">
        <f t="shared" si="0"/>
        <v>0</v>
      </c>
      <c r="I26">
        <f t="shared" si="0"/>
        <v>0</v>
      </c>
      <c r="J26" s="123"/>
      <c r="K26" s="505"/>
    </row>
    <row r="27" spans="1:11" s="147" customFormat="1" ht="21.75" customHeight="1" x14ac:dyDescent="0.25">
      <c r="A27" s="151"/>
      <c r="B27" s="136">
        <v>17</v>
      </c>
      <c r="C27" s="443" t="s">
        <v>377</v>
      </c>
      <c r="D27" s="444"/>
      <c r="E27" s="445"/>
      <c r="F27" s="139" t="s">
        <v>389</v>
      </c>
      <c r="G27" s="140"/>
      <c r="H27">
        <f t="shared" si="0"/>
        <v>1</v>
      </c>
      <c r="I27">
        <f t="shared" si="0"/>
        <v>0</v>
      </c>
      <c r="J27" s="123"/>
      <c r="K27" s="505"/>
    </row>
    <row r="28" spans="1:11" s="147" customFormat="1" ht="21.75" customHeight="1" x14ac:dyDescent="0.25">
      <c r="A28" s="151"/>
      <c r="B28" s="136">
        <v>18</v>
      </c>
      <c r="C28" s="443" t="s">
        <v>378</v>
      </c>
      <c r="D28" s="444"/>
      <c r="E28" s="445"/>
      <c r="F28" s="139" t="s">
        <v>389</v>
      </c>
      <c r="G28" s="140"/>
      <c r="H28">
        <f t="shared" si="0"/>
        <v>1</v>
      </c>
      <c r="I28"/>
      <c r="J28" s="123"/>
      <c r="K28" s="505"/>
    </row>
    <row r="29" spans="1:11" s="147" customFormat="1" ht="21.75" customHeight="1" thickBot="1" x14ac:dyDescent="0.3">
      <c r="A29" s="151"/>
      <c r="B29" s="137">
        <v>19</v>
      </c>
      <c r="C29" s="446" t="s">
        <v>391</v>
      </c>
      <c r="D29" s="447"/>
      <c r="E29" s="448"/>
      <c r="F29" s="141"/>
      <c r="G29" s="142" t="s">
        <v>390</v>
      </c>
      <c r="H29">
        <f t="shared" si="0"/>
        <v>0</v>
      </c>
      <c r="I29">
        <f t="shared" si="0"/>
        <v>0</v>
      </c>
      <c r="J29" s="123"/>
      <c r="K29" s="505"/>
    </row>
    <row r="30" spans="1:11" s="147" customFormat="1" x14ac:dyDescent="0.25">
      <c r="A30" s="151"/>
      <c r="B30" s="121"/>
      <c r="C30" s="121"/>
      <c r="D30" s="121"/>
      <c r="E30" s="121"/>
      <c r="F30" s="121"/>
      <c r="G30" s="121"/>
      <c r="H30" s="121"/>
      <c r="I30" s="121"/>
      <c r="J30" s="123"/>
      <c r="K30" s="505"/>
    </row>
    <row r="31" spans="1:11" s="147" customFormat="1" ht="15.75" thickBot="1" x14ac:dyDescent="0.3">
      <c r="A31" s="151"/>
      <c r="B31" s="121"/>
      <c r="C31" s="121"/>
      <c r="D31" s="121"/>
      <c r="E31" s="121"/>
      <c r="F31" s="121"/>
      <c r="G31" s="121"/>
      <c r="H31" s="121"/>
      <c r="I31" s="121"/>
      <c r="J31" s="123"/>
      <c r="K31" s="505"/>
    </row>
    <row r="32" spans="1:11" s="147" customFormat="1" ht="30.75" thickBot="1" x14ac:dyDescent="0.3">
      <c r="A32" s="151"/>
      <c r="B32" s="121"/>
      <c r="C32" s="126" t="s">
        <v>379</v>
      </c>
      <c r="D32" s="449">
        <f>IF(F26="SI",19,SUM(H11:H29))</f>
        <v>15</v>
      </c>
      <c r="E32" s="450"/>
      <c r="F32" s="451"/>
      <c r="G32" s="121"/>
      <c r="H32"/>
      <c r="I32"/>
      <c r="J32" s="123"/>
      <c r="K32" s="505"/>
    </row>
    <row r="33" spans="1:11" s="147" customFormat="1" ht="30.75" thickBot="1" x14ac:dyDescent="0.3">
      <c r="A33" s="151"/>
      <c r="B33" s="121"/>
      <c r="C33" s="127" t="s">
        <v>392</v>
      </c>
      <c r="D33" s="143" t="s">
        <v>23</v>
      </c>
      <c r="E33" s="144" t="s">
        <v>22</v>
      </c>
      <c r="F33" s="145" t="s">
        <v>25</v>
      </c>
      <c r="G33" s="121"/>
      <c r="H33"/>
      <c r="I33"/>
      <c r="J33" s="123"/>
      <c r="K33" s="505"/>
    </row>
    <row r="34" spans="1:11" s="147" customFormat="1" ht="30.75" thickBot="1" x14ac:dyDescent="0.3">
      <c r="A34" s="151"/>
      <c r="B34" s="121"/>
      <c r="C34" s="127" t="s">
        <v>380</v>
      </c>
      <c r="D34" s="128" t="s">
        <v>381</v>
      </c>
      <c r="E34" s="125" t="s">
        <v>382</v>
      </c>
      <c r="F34" s="128" t="s">
        <v>393</v>
      </c>
      <c r="G34" s="121"/>
      <c r="H34"/>
      <c r="I34"/>
      <c r="J34" s="123"/>
      <c r="K34" s="505"/>
    </row>
    <row r="35" spans="1:11" s="147" customFormat="1" x14ac:dyDescent="0.25">
      <c r="A35" s="151"/>
      <c r="B35" s="121"/>
      <c r="C35" s="121"/>
      <c r="D35" s="121"/>
      <c r="E35" s="121"/>
      <c r="F35" s="121"/>
      <c r="G35" s="121"/>
      <c r="H35"/>
      <c r="I35"/>
      <c r="J35" s="123"/>
      <c r="K35" s="505"/>
    </row>
    <row r="36" spans="1:11" s="147" customFormat="1" x14ac:dyDescent="0.25">
      <c r="A36" s="151"/>
      <c r="B36" s="121"/>
      <c r="C36" s="121"/>
      <c r="D36" s="121"/>
      <c r="E36" s="121"/>
      <c r="F36" s="121"/>
      <c r="G36" s="121"/>
      <c r="H36"/>
      <c r="I36"/>
      <c r="J36" s="123"/>
      <c r="K36" s="505"/>
    </row>
    <row r="37" spans="1:11" s="147" customFormat="1" x14ac:dyDescent="0.25">
      <c r="A37" s="151"/>
      <c r="B37" s="121" t="s">
        <v>487</v>
      </c>
      <c r="C37" s="121"/>
      <c r="D37" s="121"/>
      <c r="E37" s="129"/>
      <c r="F37" s="129"/>
      <c r="G37" s="121"/>
      <c r="H37"/>
      <c r="I37"/>
      <c r="J37" s="123"/>
      <c r="K37" s="505"/>
    </row>
    <row r="38" spans="1:11" s="147" customFormat="1" ht="18.75" x14ac:dyDescent="0.3">
      <c r="A38" s="151"/>
      <c r="B38" s="130" t="s">
        <v>333</v>
      </c>
      <c r="C38" s="130"/>
      <c r="D38" s="131"/>
      <c r="E38" s="131" t="s">
        <v>334</v>
      </c>
      <c r="F38" s="131"/>
      <c r="G38" s="121"/>
      <c r="H38"/>
      <c r="I38"/>
      <c r="J38" s="123"/>
      <c r="K38" s="505"/>
    </row>
    <row r="39" spans="1:11" s="147" customFormat="1" x14ac:dyDescent="0.25">
      <c r="A39" s="151"/>
      <c r="B39" s="121"/>
      <c r="C39" s="121"/>
      <c r="D39" s="121"/>
      <c r="E39" s="121"/>
      <c r="F39" s="121"/>
      <c r="G39" s="121"/>
      <c r="H39" s="121"/>
      <c r="I39" s="121"/>
      <c r="J39" s="123"/>
      <c r="K39" s="505"/>
    </row>
    <row r="40" spans="1:11" s="147" customFormat="1" x14ac:dyDescent="0.25">
      <c r="A40" s="151"/>
      <c r="B40" s="122"/>
      <c r="C40" s="122"/>
      <c r="D40" s="122"/>
      <c r="E40" s="122"/>
      <c r="F40" s="122"/>
      <c r="G40" s="122"/>
      <c r="H40" s="122"/>
      <c r="I40" s="122"/>
      <c r="J40" s="132"/>
      <c r="K40" s="505"/>
    </row>
    <row r="41" spans="1:11" s="147" customFormat="1" ht="15.75" thickBot="1" x14ac:dyDescent="0.3">
      <c r="A41" s="151"/>
      <c r="B41" s="121"/>
      <c r="C41" s="121"/>
      <c r="D41" s="121"/>
      <c r="E41" s="121"/>
      <c r="F41" s="121"/>
      <c r="G41" s="121"/>
      <c r="H41" s="121"/>
      <c r="I41" s="121"/>
      <c r="J41" s="121"/>
      <c r="K41" s="505"/>
    </row>
    <row r="42" spans="1:11" s="147" customFormat="1" ht="15.75" thickBot="1" x14ac:dyDescent="0.3">
      <c r="A42" s="151"/>
      <c r="B42" s="486" t="s">
        <v>353</v>
      </c>
      <c r="C42" s="487"/>
      <c r="D42" s="480" t="str">
        <f>IF($D$2="","",$D$2)</f>
        <v>GESTIÓN HUMANA</v>
      </c>
      <c r="E42" s="481"/>
      <c r="F42" s="481"/>
      <c r="G42" s="482"/>
      <c r="H42"/>
      <c r="I42"/>
      <c r="J42" s="123"/>
      <c r="K42" s="505"/>
    </row>
    <row r="43" spans="1:11" s="147" customFormat="1" ht="38.25" customHeight="1" thickBot="1" x14ac:dyDescent="0.3">
      <c r="A43" s="151"/>
      <c r="B43" s="473" t="s">
        <v>383</v>
      </c>
      <c r="C43" s="474"/>
      <c r="D43" s="475" t="s">
        <v>492</v>
      </c>
      <c r="E43" s="476"/>
      <c r="F43" s="476"/>
      <c r="G43" s="477"/>
      <c r="H43"/>
      <c r="I43"/>
      <c r="J43" s="123"/>
      <c r="K43" s="505"/>
    </row>
    <row r="44" spans="1:11" s="147" customFormat="1" ht="15.75" customHeight="1" thickBot="1" x14ac:dyDescent="0.3">
      <c r="A44" s="151"/>
      <c r="B44" s="478" t="s">
        <v>355</v>
      </c>
      <c r="C44" s="479"/>
      <c r="D44" s="480" t="str">
        <f>IF($D$4="","",$D$4)</f>
        <v>LUIS ENRIQUE COLLANTE</v>
      </c>
      <c r="E44" s="481"/>
      <c r="F44" s="481"/>
      <c r="G44" s="482"/>
      <c r="H44"/>
      <c r="I44"/>
      <c r="J44" s="123"/>
      <c r="K44" s="505"/>
    </row>
    <row r="45" spans="1:11" s="147" customFormat="1" ht="15.75" customHeight="1" thickBot="1" x14ac:dyDescent="0.3">
      <c r="A45" s="151"/>
      <c r="B45" s="488" t="s">
        <v>356</v>
      </c>
      <c r="C45" s="489"/>
      <c r="D45" s="480" t="str">
        <f>IF($D$5="","",$D$5)</f>
        <v>OFICINA DE INFORMÁTICA</v>
      </c>
      <c r="E45" s="481"/>
      <c r="F45" s="481"/>
      <c r="G45" s="482"/>
      <c r="H45"/>
      <c r="I45"/>
      <c r="J45" s="123"/>
      <c r="K45" s="505"/>
    </row>
    <row r="46" spans="1:11" s="147" customFormat="1" ht="15.75" customHeight="1" thickBot="1" x14ac:dyDescent="0.3">
      <c r="A46" s="151"/>
      <c r="B46" s="490" t="s">
        <v>357</v>
      </c>
      <c r="C46" s="491"/>
      <c r="D46" s="454">
        <v>44148</v>
      </c>
      <c r="E46" s="455"/>
      <c r="F46" s="455"/>
      <c r="G46" s="456"/>
      <c r="H46"/>
      <c r="I46"/>
      <c r="J46" s="123"/>
      <c r="K46" s="505"/>
    </row>
    <row r="47" spans="1:11" s="147" customFormat="1" x14ac:dyDescent="0.25">
      <c r="A47" s="151"/>
      <c r="B47" s="124"/>
      <c r="C47" s="121"/>
      <c r="D47" s="121"/>
      <c r="E47" s="121"/>
      <c r="F47" s="121"/>
      <c r="G47" s="121"/>
      <c r="H47" s="121"/>
      <c r="I47" s="121"/>
      <c r="J47" s="123"/>
      <c r="K47" s="505"/>
    </row>
    <row r="48" spans="1:11" s="147" customFormat="1" ht="15.75" thickBot="1" x14ac:dyDescent="0.3">
      <c r="A48" s="151"/>
      <c r="B48" s="121"/>
      <c r="C48" s="121"/>
      <c r="D48" s="121"/>
      <c r="E48" s="121"/>
      <c r="F48" s="121"/>
      <c r="G48" s="121"/>
      <c r="H48" s="121"/>
      <c r="I48" s="121"/>
      <c r="J48" s="123"/>
      <c r="K48" s="505"/>
    </row>
    <row r="49" spans="1:11" s="147" customFormat="1" ht="15.75" thickBot="1" x14ac:dyDescent="0.3">
      <c r="A49" s="151"/>
      <c r="B49" s="459" t="s">
        <v>358</v>
      </c>
      <c r="C49" s="459" t="s">
        <v>394</v>
      </c>
      <c r="D49" s="460"/>
      <c r="E49" s="461"/>
      <c r="F49" s="462" t="s">
        <v>359</v>
      </c>
      <c r="G49" s="463"/>
      <c r="H49"/>
      <c r="I49"/>
      <c r="J49" s="123"/>
      <c r="K49" s="505"/>
    </row>
    <row r="50" spans="1:11" s="147" customFormat="1" ht="15.75" thickBot="1" x14ac:dyDescent="0.3">
      <c r="A50" s="151"/>
      <c r="B50" s="485"/>
      <c r="C50" s="464" t="s">
        <v>360</v>
      </c>
      <c r="D50" s="492"/>
      <c r="E50" s="493"/>
      <c r="F50" s="133" t="s">
        <v>389</v>
      </c>
      <c r="G50" s="134" t="s">
        <v>390</v>
      </c>
      <c r="H50"/>
      <c r="I50"/>
      <c r="J50" s="123"/>
      <c r="K50" s="505"/>
    </row>
    <row r="51" spans="1:11" s="147" customFormat="1" ht="21.75" customHeight="1" x14ac:dyDescent="0.25">
      <c r="A51" s="151"/>
      <c r="B51" s="135">
        <v>1</v>
      </c>
      <c r="C51" s="467" t="s">
        <v>361</v>
      </c>
      <c r="D51" s="468"/>
      <c r="E51" s="469"/>
      <c r="F51" s="138" t="s">
        <v>389</v>
      </c>
      <c r="G51" s="138"/>
      <c r="H51">
        <f t="shared" ref="H51:H68" si="1">IF(F51="SI",1,0)</f>
        <v>1</v>
      </c>
      <c r="I51">
        <f>IF(G51="NO",1,0)</f>
        <v>0</v>
      </c>
      <c r="J51" s="123"/>
      <c r="K51" s="505"/>
    </row>
    <row r="52" spans="1:11" s="147" customFormat="1" ht="21.75" customHeight="1" x14ac:dyDescent="0.25">
      <c r="A52" s="151"/>
      <c r="B52" s="136">
        <v>2</v>
      </c>
      <c r="C52" s="443" t="s">
        <v>362</v>
      </c>
      <c r="D52" s="444"/>
      <c r="E52" s="445"/>
      <c r="F52" s="139" t="s">
        <v>389</v>
      </c>
      <c r="G52" s="140"/>
      <c r="H52">
        <f t="shared" si="1"/>
        <v>1</v>
      </c>
      <c r="I52">
        <f t="shared" ref="I52:I67" si="2">IF(G52="SI",1,0)</f>
        <v>0</v>
      </c>
      <c r="J52" s="123"/>
      <c r="K52" s="505"/>
    </row>
    <row r="53" spans="1:11" s="147" customFormat="1" ht="21.75" customHeight="1" x14ac:dyDescent="0.25">
      <c r="A53" s="151"/>
      <c r="B53" s="136">
        <v>3</v>
      </c>
      <c r="C53" s="443" t="s">
        <v>363</v>
      </c>
      <c r="D53" s="444"/>
      <c r="E53" s="445"/>
      <c r="F53" s="139" t="s">
        <v>389</v>
      </c>
      <c r="G53" s="140"/>
      <c r="H53">
        <f t="shared" si="1"/>
        <v>1</v>
      </c>
      <c r="I53">
        <f t="shared" si="2"/>
        <v>0</v>
      </c>
      <c r="J53" s="123"/>
      <c r="K53" s="505"/>
    </row>
    <row r="54" spans="1:11" s="147" customFormat="1" ht="21.75" customHeight="1" x14ac:dyDescent="0.25">
      <c r="A54" s="151"/>
      <c r="B54" s="136">
        <v>4</v>
      </c>
      <c r="C54" s="443" t="s">
        <v>364</v>
      </c>
      <c r="D54" s="444"/>
      <c r="E54" s="445"/>
      <c r="F54" s="139" t="s">
        <v>389</v>
      </c>
      <c r="G54" s="140"/>
      <c r="H54">
        <f t="shared" si="1"/>
        <v>1</v>
      </c>
      <c r="I54">
        <f t="shared" si="2"/>
        <v>0</v>
      </c>
      <c r="J54" s="123"/>
      <c r="K54" s="505"/>
    </row>
    <row r="55" spans="1:11" s="147" customFormat="1" ht="21.75" customHeight="1" x14ac:dyDescent="0.25">
      <c r="A55" s="151"/>
      <c r="B55" s="136">
        <v>5</v>
      </c>
      <c r="C55" s="443" t="s">
        <v>365</v>
      </c>
      <c r="D55" s="444"/>
      <c r="E55" s="445"/>
      <c r="F55" s="139" t="s">
        <v>389</v>
      </c>
      <c r="G55" s="140"/>
      <c r="H55">
        <f t="shared" si="1"/>
        <v>1</v>
      </c>
      <c r="I55">
        <f t="shared" si="2"/>
        <v>0</v>
      </c>
      <c r="J55" s="123"/>
      <c r="K55" s="505"/>
    </row>
    <row r="56" spans="1:11" s="147" customFormat="1" ht="21.75" customHeight="1" x14ac:dyDescent="0.25">
      <c r="A56" s="151"/>
      <c r="B56" s="136">
        <v>6</v>
      </c>
      <c r="C56" s="443" t="s">
        <v>366</v>
      </c>
      <c r="D56" s="444"/>
      <c r="E56" s="445"/>
      <c r="F56" s="139" t="s">
        <v>389</v>
      </c>
      <c r="G56" s="140"/>
      <c r="H56">
        <f t="shared" si="1"/>
        <v>1</v>
      </c>
      <c r="I56">
        <f t="shared" si="2"/>
        <v>0</v>
      </c>
      <c r="J56" s="123"/>
      <c r="K56" s="505"/>
    </row>
    <row r="57" spans="1:11" s="147" customFormat="1" ht="21.75" customHeight="1" x14ac:dyDescent="0.25">
      <c r="A57" s="151"/>
      <c r="B57" s="136">
        <v>7</v>
      </c>
      <c r="C57" s="443" t="s">
        <v>367</v>
      </c>
      <c r="D57" s="444"/>
      <c r="E57" s="445"/>
      <c r="F57" s="139" t="s">
        <v>389</v>
      </c>
      <c r="G57" s="140"/>
      <c r="H57">
        <f t="shared" si="1"/>
        <v>1</v>
      </c>
      <c r="I57">
        <f t="shared" si="2"/>
        <v>0</v>
      </c>
      <c r="J57" s="123"/>
      <c r="K57" s="505"/>
    </row>
    <row r="58" spans="1:11" s="147" customFormat="1" ht="35.25" customHeight="1" x14ac:dyDescent="0.25">
      <c r="A58" s="151"/>
      <c r="B58" s="136">
        <v>8</v>
      </c>
      <c r="C58" s="443" t="s">
        <v>368</v>
      </c>
      <c r="D58" s="444"/>
      <c r="E58" s="445"/>
      <c r="F58" s="139"/>
      <c r="G58" s="140" t="s">
        <v>390</v>
      </c>
      <c r="H58">
        <f t="shared" si="1"/>
        <v>0</v>
      </c>
      <c r="I58">
        <f t="shared" si="2"/>
        <v>0</v>
      </c>
      <c r="J58" s="123"/>
      <c r="K58" s="505"/>
    </row>
    <row r="59" spans="1:11" s="147" customFormat="1" ht="28.5" customHeight="1" x14ac:dyDescent="0.25">
      <c r="A59" s="151"/>
      <c r="B59" s="136">
        <v>9</v>
      </c>
      <c r="C59" s="443" t="s">
        <v>369</v>
      </c>
      <c r="D59" s="444"/>
      <c r="E59" s="445"/>
      <c r="F59" s="139" t="s">
        <v>389</v>
      </c>
      <c r="G59" s="140"/>
      <c r="H59">
        <f t="shared" si="1"/>
        <v>1</v>
      </c>
      <c r="I59">
        <f t="shared" si="2"/>
        <v>0</v>
      </c>
      <c r="J59" s="123"/>
      <c r="K59" s="505"/>
    </row>
    <row r="60" spans="1:11" s="147" customFormat="1" ht="21.75" customHeight="1" x14ac:dyDescent="0.25">
      <c r="A60" s="151"/>
      <c r="B60" s="136">
        <v>10</v>
      </c>
      <c r="C60" s="443" t="s">
        <v>370</v>
      </c>
      <c r="D60" s="444"/>
      <c r="E60" s="445"/>
      <c r="F60" s="139" t="s">
        <v>389</v>
      </c>
      <c r="G60" s="140"/>
      <c r="H60">
        <f t="shared" si="1"/>
        <v>1</v>
      </c>
      <c r="I60">
        <f t="shared" si="2"/>
        <v>0</v>
      </c>
      <c r="J60" s="123"/>
      <c r="K60" s="505"/>
    </row>
    <row r="61" spans="1:11" s="147" customFormat="1" ht="21.75" customHeight="1" x14ac:dyDescent="0.25">
      <c r="A61" s="151"/>
      <c r="B61" s="136">
        <v>11</v>
      </c>
      <c r="C61" s="443" t="s">
        <v>371</v>
      </c>
      <c r="D61" s="444"/>
      <c r="E61" s="445"/>
      <c r="F61" s="139" t="s">
        <v>389</v>
      </c>
      <c r="G61" s="140"/>
      <c r="H61">
        <f t="shared" si="1"/>
        <v>1</v>
      </c>
      <c r="I61">
        <f t="shared" si="2"/>
        <v>0</v>
      </c>
      <c r="J61" s="123"/>
      <c r="K61" s="505"/>
    </row>
    <row r="62" spans="1:11" s="147" customFormat="1" ht="21.75" customHeight="1" x14ac:dyDescent="0.25">
      <c r="A62" s="151"/>
      <c r="B62" s="136">
        <v>12</v>
      </c>
      <c r="C62" s="443" t="s">
        <v>372</v>
      </c>
      <c r="D62" s="444"/>
      <c r="E62" s="445"/>
      <c r="F62" s="139" t="s">
        <v>389</v>
      </c>
      <c r="G62" s="140"/>
      <c r="H62">
        <f t="shared" si="1"/>
        <v>1</v>
      </c>
      <c r="I62">
        <f t="shared" si="2"/>
        <v>0</v>
      </c>
      <c r="J62" s="123"/>
      <c r="K62" s="505"/>
    </row>
    <row r="63" spans="1:11" s="147" customFormat="1" ht="21.75" customHeight="1" x14ac:dyDescent="0.25">
      <c r="A63" s="151"/>
      <c r="B63" s="136">
        <v>13</v>
      </c>
      <c r="C63" s="443" t="s">
        <v>373</v>
      </c>
      <c r="D63" s="444"/>
      <c r="E63" s="445"/>
      <c r="F63" s="139" t="s">
        <v>389</v>
      </c>
      <c r="G63" s="140"/>
      <c r="H63">
        <f t="shared" si="1"/>
        <v>1</v>
      </c>
      <c r="I63">
        <f t="shared" si="2"/>
        <v>0</v>
      </c>
      <c r="J63" s="123"/>
      <c r="K63" s="505"/>
    </row>
    <row r="64" spans="1:11" s="147" customFormat="1" ht="21.75" customHeight="1" x14ac:dyDescent="0.25">
      <c r="A64" s="151"/>
      <c r="B64" s="136">
        <v>14</v>
      </c>
      <c r="C64" s="443" t="s">
        <v>374</v>
      </c>
      <c r="D64" s="444"/>
      <c r="E64" s="445"/>
      <c r="F64" s="139" t="s">
        <v>389</v>
      </c>
      <c r="G64" s="140"/>
      <c r="H64">
        <f t="shared" si="1"/>
        <v>1</v>
      </c>
      <c r="I64">
        <f t="shared" si="2"/>
        <v>0</v>
      </c>
      <c r="J64" s="123"/>
      <c r="K64" s="505"/>
    </row>
    <row r="65" spans="1:12" ht="21.75" customHeight="1" x14ac:dyDescent="0.25">
      <c r="A65" s="151"/>
      <c r="B65" s="136">
        <v>15</v>
      </c>
      <c r="C65" s="443" t="s">
        <v>375</v>
      </c>
      <c r="D65" s="444"/>
      <c r="E65" s="445"/>
      <c r="F65" s="139" t="s">
        <v>389</v>
      </c>
      <c r="G65" s="140"/>
      <c r="H65">
        <f t="shared" si="1"/>
        <v>1</v>
      </c>
      <c r="I65">
        <f t="shared" si="2"/>
        <v>0</v>
      </c>
      <c r="J65" s="123"/>
      <c r="K65" s="505"/>
      <c r="L65" s="147"/>
    </row>
    <row r="66" spans="1:12" ht="21.75" customHeight="1" x14ac:dyDescent="0.25">
      <c r="A66" s="151"/>
      <c r="B66" s="136">
        <v>16</v>
      </c>
      <c r="C66" s="443" t="s">
        <v>376</v>
      </c>
      <c r="D66" s="444"/>
      <c r="E66" s="445"/>
      <c r="F66" s="139"/>
      <c r="G66" s="140" t="s">
        <v>390</v>
      </c>
      <c r="H66">
        <f t="shared" si="1"/>
        <v>0</v>
      </c>
      <c r="I66">
        <f t="shared" si="2"/>
        <v>0</v>
      </c>
      <c r="J66" s="123"/>
      <c r="K66" s="505"/>
      <c r="L66" s="147"/>
    </row>
    <row r="67" spans="1:12" ht="21.75" customHeight="1" x14ac:dyDescent="0.25">
      <c r="A67" s="151"/>
      <c r="B67" s="136">
        <v>17</v>
      </c>
      <c r="C67" s="443" t="s">
        <v>377</v>
      </c>
      <c r="D67" s="444"/>
      <c r="E67" s="445"/>
      <c r="F67" s="139" t="s">
        <v>389</v>
      </c>
      <c r="G67" s="140"/>
      <c r="H67">
        <f t="shared" si="1"/>
        <v>1</v>
      </c>
      <c r="I67">
        <f t="shared" si="2"/>
        <v>0</v>
      </c>
      <c r="J67" s="123"/>
      <c r="K67" s="505"/>
      <c r="L67" s="147"/>
    </row>
    <row r="68" spans="1:12" ht="21.75" customHeight="1" x14ac:dyDescent="0.25">
      <c r="A68" s="151"/>
      <c r="B68" s="136">
        <v>18</v>
      </c>
      <c r="C68" s="443" t="s">
        <v>378</v>
      </c>
      <c r="D68" s="444"/>
      <c r="E68" s="445"/>
      <c r="F68" s="139" t="s">
        <v>389</v>
      </c>
      <c r="G68" s="140"/>
      <c r="H68">
        <f t="shared" si="1"/>
        <v>1</v>
      </c>
      <c r="I68"/>
      <c r="J68" s="123"/>
      <c r="K68" s="505"/>
      <c r="L68" s="147"/>
    </row>
    <row r="69" spans="1:12" ht="21.75" customHeight="1" thickBot="1" x14ac:dyDescent="0.3">
      <c r="A69" s="151"/>
      <c r="B69" s="137">
        <v>19</v>
      </c>
      <c r="C69" s="446" t="s">
        <v>391</v>
      </c>
      <c r="D69" s="447"/>
      <c r="E69" s="448"/>
      <c r="F69" s="141"/>
      <c r="G69" s="142" t="s">
        <v>390</v>
      </c>
      <c r="H69">
        <f>IF(F69="SI",1,0)</f>
        <v>0</v>
      </c>
      <c r="I69">
        <f>IF(G69="SI",1,0)</f>
        <v>0</v>
      </c>
      <c r="J69" s="123"/>
      <c r="K69" s="505"/>
      <c r="L69" s="147"/>
    </row>
    <row r="70" spans="1:12" x14ac:dyDescent="0.25">
      <c r="A70" s="151"/>
      <c r="B70" s="121"/>
      <c r="C70" s="121"/>
      <c r="D70" s="121"/>
      <c r="E70" s="121"/>
      <c r="F70" s="121"/>
      <c r="G70" s="121"/>
      <c r="H70" s="121"/>
      <c r="I70" s="121"/>
      <c r="J70" s="123"/>
      <c r="K70" s="505"/>
      <c r="L70" s="147"/>
    </row>
    <row r="71" spans="1:12" ht="15.75" thickBot="1" x14ac:dyDescent="0.3">
      <c r="A71" s="151"/>
      <c r="B71" s="121"/>
      <c r="C71" s="121"/>
      <c r="D71" s="121"/>
      <c r="E71" s="121"/>
      <c r="F71" s="121"/>
      <c r="G71" s="121"/>
      <c r="H71" s="121"/>
      <c r="I71" s="121"/>
      <c r="J71" s="123"/>
      <c r="K71" s="505"/>
      <c r="L71" s="147"/>
    </row>
    <row r="72" spans="1:12" s="147" customFormat="1" ht="30.75" thickBot="1" x14ac:dyDescent="0.3">
      <c r="A72" s="151"/>
      <c r="B72" s="121"/>
      <c r="C72" s="126" t="s">
        <v>379</v>
      </c>
      <c r="D72" s="449">
        <f>IF(F66="SI",19,SUM(H51:H69))</f>
        <v>16</v>
      </c>
      <c r="E72" s="450"/>
      <c r="F72" s="451"/>
      <c r="G72" s="121"/>
      <c r="H72"/>
      <c r="I72"/>
      <c r="J72" s="123"/>
      <c r="K72" s="505"/>
    </row>
    <row r="73" spans="1:12" s="147" customFormat="1" ht="30.75" thickBot="1" x14ac:dyDescent="0.3">
      <c r="A73" s="151"/>
      <c r="B73" s="121"/>
      <c r="C73" s="127" t="s">
        <v>392</v>
      </c>
      <c r="D73" s="143" t="s">
        <v>23</v>
      </c>
      <c r="E73" s="144" t="s">
        <v>22</v>
      </c>
      <c r="F73" s="145" t="s">
        <v>25</v>
      </c>
      <c r="G73" s="121"/>
      <c r="H73"/>
      <c r="I73"/>
      <c r="J73" s="123"/>
      <c r="K73" s="505"/>
    </row>
    <row r="74" spans="1:12" s="147" customFormat="1" ht="30.75" thickBot="1" x14ac:dyDescent="0.3">
      <c r="A74" s="151"/>
      <c r="B74" s="121"/>
      <c r="C74" s="127" t="s">
        <v>380</v>
      </c>
      <c r="D74" s="128" t="s">
        <v>381</v>
      </c>
      <c r="E74" s="125" t="s">
        <v>382</v>
      </c>
      <c r="F74" s="128" t="s">
        <v>393</v>
      </c>
      <c r="G74" s="121"/>
      <c r="H74"/>
      <c r="I74"/>
      <c r="J74" s="123"/>
      <c r="K74" s="505"/>
    </row>
    <row r="75" spans="1:12" s="147" customFormat="1" x14ac:dyDescent="0.25">
      <c r="A75" s="151"/>
      <c r="B75" s="121"/>
      <c r="C75" s="121"/>
      <c r="D75" s="121"/>
      <c r="E75" s="121"/>
      <c r="F75" s="121"/>
      <c r="G75" s="121"/>
      <c r="H75"/>
      <c r="I75"/>
      <c r="J75" s="123"/>
      <c r="K75" s="505"/>
    </row>
    <row r="76" spans="1:12" s="147" customFormat="1" x14ac:dyDescent="0.25">
      <c r="A76" s="151"/>
      <c r="B76" s="121"/>
      <c r="C76" s="121"/>
      <c r="D76" s="121"/>
      <c r="E76" s="121"/>
      <c r="F76" s="121"/>
      <c r="G76" s="121"/>
      <c r="H76"/>
      <c r="I76"/>
      <c r="J76" s="123"/>
      <c r="K76" s="505"/>
    </row>
    <row r="77" spans="1:12" s="147" customFormat="1" x14ac:dyDescent="0.25">
      <c r="A77" s="151"/>
      <c r="B77" s="121" t="s">
        <v>487</v>
      </c>
      <c r="C77" s="121"/>
      <c r="D77" s="121"/>
      <c r="E77" s="129"/>
      <c r="F77" s="129"/>
      <c r="G77" s="121"/>
      <c r="H77"/>
      <c r="I77"/>
      <c r="J77" s="123"/>
      <c r="K77" s="505"/>
    </row>
    <row r="78" spans="1:12" s="147" customFormat="1" ht="18.75" x14ac:dyDescent="0.3">
      <c r="A78" s="151"/>
      <c r="B78" s="130" t="s">
        <v>333</v>
      </c>
      <c r="C78" s="130"/>
      <c r="D78" s="131"/>
      <c r="E78" s="131" t="s">
        <v>334</v>
      </c>
      <c r="F78" s="131"/>
      <c r="G78" s="121"/>
      <c r="H78"/>
      <c r="I78"/>
      <c r="J78" s="123"/>
      <c r="K78" s="505"/>
    </row>
    <row r="79" spans="1:12" s="147" customFormat="1" x14ac:dyDescent="0.25">
      <c r="A79" s="151"/>
      <c r="B79" s="121"/>
      <c r="C79" s="121"/>
      <c r="D79" s="121"/>
      <c r="E79" s="121"/>
      <c r="F79" s="121"/>
      <c r="G79" s="121"/>
      <c r="H79" s="121"/>
      <c r="I79" s="121"/>
      <c r="J79" s="123"/>
      <c r="K79" s="505"/>
    </row>
    <row r="80" spans="1:12" s="147" customFormat="1" x14ac:dyDescent="0.25">
      <c r="A80" s="152"/>
      <c r="B80" s="122"/>
      <c r="C80" s="122"/>
      <c r="D80" s="122"/>
      <c r="E80" s="122"/>
      <c r="F80" s="122"/>
      <c r="G80" s="122"/>
      <c r="H80" s="122"/>
      <c r="I80" s="122"/>
      <c r="J80" s="132"/>
      <c r="K80" s="505"/>
    </row>
    <row r="81" spans="1:11" s="147" customFormat="1" ht="15.75" thickBot="1" x14ac:dyDescent="0.3">
      <c r="A81" s="151"/>
      <c r="B81" s="121"/>
      <c r="C81" s="121"/>
      <c r="D81" s="121"/>
      <c r="E81" s="121"/>
      <c r="F81" s="121"/>
      <c r="G81" s="121"/>
      <c r="H81" s="121"/>
      <c r="I81" s="121"/>
      <c r="J81" s="121"/>
      <c r="K81" s="505"/>
    </row>
    <row r="82" spans="1:11" s="147" customFormat="1" ht="15.75" customHeight="1" thickBot="1" x14ac:dyDescent="0.3">
      <c r="A82" s="151"/>
      <c r="B82" s="498" t="s">
        <v>353</v>
      </c>
      <c r="C82" s="499"/>
      <c r="D82" s="472" t="str">
        <f>IF($D2="","",$D2)</f>
        <v>GESTIÓN HUMANA</v>
      </c>
      <c r="E82" s="455"/>
      <c r="F82" s="455"/>
      <c r="G82" s="456"/>
      <c r="H82"/>
      <c r="I82"/>
      <c r="J82" s="123"/>
      <c r="K82" s="505"/>
    </row>
    <row r="83" spans="1:11" s="147" customFormat="1" ht="49.5" customHeight="1" thickBot="1" x14ac:dyDescent="0.3">
      <c r="A83" s="151"/>
      <c r="B83" s="500" t="s">
        <v>384</v>
      </c>
      <c r="C83" s="501"/>
      <c r="D83" s="502" t="s">
        <v>494</v>
      </c>
      <c r="E83" s="503"/>
      <c r="F83" s="503"/>
      <c r="G83" s="504"/>
      <c r="H83"/>
      <c r="I83"/>
      <c r="J83" s="123"/>
      <c r="K83" s="505"/>
    </row>
    <row r="84" spans="1:11" s="147" customFormat="1" ht="15.75" thickBot="1" x14ac:dyDescent="0.3">
      <c r="A84" s="151"/>
      <c r="B84" s="494" t="s">
        <v>355</v>
      </c>
      <c r="C84" s="495"/>
      <c r="D84" s="472" t="str">
        <f>IF($D4="","",$D4)</f>
        <v>LUIS ENRIQUE COLLANTE</v>
      </c>
      <c r="E84" s="455"/>
      <c r="F84" s="455"/>
      <c r="G84" s="456"/>
      <c r="H84"/>
      <c r="I84"/>
      <c r="J84" s="123"/>
      <c r="K84" s="505"/>
    </row>
    <row r="85" spans="1:11" s="147" customFormat="1" ht="15.75" thickBot="1" x14ac:dyDescent="0.3">
      <c r="A85" s="151"/>
      <c r="B85" s="496" t="s">
        <v>356</v>
      </c>
      <c r="C85" s="497"/>
      <c r="D85" s="472" t="str">
        <f>IF($D$5="","",$D$5)</f>
        <v>OFICINA DE INFORMÁTICA</v>
      </c>
      <c r="E85" s="455"/>
      <c r="F85" s="455"/>
      <c r="G85" s="456"/>
      <c r="H85"/>
      <c r="I85"/>
      <c r="J85" s="123"/>
      <c r="K85" s="505"/>
    </row>
    <row r="86" spans="1:11" s="147" customFormat="1" ht="15.75" thickBot="1" x14ac:dyDescent="0.3">
      <c r="A86" s="151"/>
      <c r="B86" s="483" t="s">
        <v>357</v>
      </c>
      <c r="C86" s="484"/>
      <c r="D86" s="454">
        <v>44148</v>
      </c>
      <c r="E86" s="455"/>
      <c r="F86" s="455"/>
      <c r="G86" s="456"/>
      <c r="H86"/>
      <c r="I86"/>
      <c r="J86" s="123"/>
      <c r="K86" s="505"/>
    </row>
    <row r="87" spans="1:11" s="147" customFormat="1" x14ac:dyDescent="0.25">
      <c r="A87" s="151"/>
      <c r="B87" s="124"/>
      <c r="C87" s="121"/>
      <c r="D87" s="121"/>
      <c r="E87" s="121"/>
      <c r="F87" s="121"/>
      <c r="G87" s="121"/>
      <c r="H87" s="121"/>
      <c r="I87" s="121"/>
      <c r="J87" s="123"/>
      <c r="K87" s="505"/>
    </row>
    <row r="88" spans="1:11" s="147" customFormat="1" ht="15.75" thickBot="1" x14ac:dyDescent="0.3">
      <c r="A88" s="151"/>
      <c r="B88" s="121"/>
      <c r="C88" s="121"/>
      <c r="D88" s="121"/>
      <c r="E88" s="121"/>
      <c r="F88" s="121"/>
      <c r="G88" s="121"/>
      <c r="H88" s="121"/>
      <c r="I88" s="121"/>
      <c r="J88" s="123"/>
      <c r="K88" s="505"/>
    </row>
    <row r="89" spans="1:11" s="147" customFormat="1" ht="15.75" thickBot="1" x14ac:dyDescent="0.3">
      <c r="A89" s="151"/>
      <c r="B89" s="459" t="s">
        <v>358</v>
      </c>
      <c r="C89" s="459" t="s">
        <v>394</v>
      </c>
      <c r="D89" s="460"/>
      <c r="E89" s="461"/>
      <c r="F89" s="462" t="s">
        <v>359</v>
      </c>
      <c r="G89" s="463"/>
      <c r="H89"/>
      <c r="I89"/>
      <c r="J89" s="123"/>
      <c r="K89" s="505"/>
    </row>
    <row r="90" spans="1:11" s="147" customFormat="1" ht="15.75" thickBot="1" x14ac:dyDescent="0.3">
      <c r="A90" s="151"/>
      <c r="B90" s="485"/>
      <c r="C90" s="464" t="s">
        <v>360</v>
      </c>
      <c r="D90" s="492"/>
      <c r="E90" s="493"/>
      <c r="F90" s="133" t="s">
        <v>389</v>
      </c>
      <c r="G90" s="134" t="s">
        <v>390</v>
      </c>
      <c r="H90"/>
      <c r="I90"/>
      <c r="J90" s="123"/>
      <c r="K90" s="505"/>
    </row>
    <row r="91" spans="1:11" s="147" customFormat="1" ht="21.75" customHeight="1" x14ac:dyDescent="0.25">
      <c r="A91" s="151"/>
      <c r="B91" s="135">
        <v>1</v>
      </c>
      <c r="C91" s="467" t="s">
        <v>361</v>
      </c>
      <c r="D91" s="468"/>
      <c r="E91" s="469"/>
      <c r="F91" s="138" t="s">
        <v>389</v>
      </c>
      <c r="G91" s="138"/>
      <c r="H91">
        <f t="shared" ref="H91:H107" si="3">IF(F91="SI",1,0)</f>
        <v>1</v>
      </c>
      <c r="I91">
        <f>IF(G91="NO",1,0)</f>
        <v>0</v>
      </c>
      <c r="J91" s="123"/>
      <c r="K91" s="505"/>
    </row>
    <row r="92" spans="1:11" s="147" customFormat="1" ht="21.75" customHeight="1" x14ac:dyDescent="0.25">
      <c r="A92" s="151"/>
      <c r="B92" s="136">
        <v>2</v>
      </c>
      <c r="C92" s="443" t="s">
        <v>362</v>
      </c>
      <c r="D92" s="444"/>
      <c r="E92" s="445"/>
      <c r="F92" s="139" t="s">
        <v>389</v>
      </c>
      <c r="G92" s="140"/>
      <c r="H92">
        <f t="shared" si="3"/>
        <v>1</v>
      </c>
      <c r="I92">
        <f t="shared" ref="I92:I108" si="4">IF(G92="SI",1,0)</f>
        <v>0</v>
      </c>
      <c r="J92" s="123"/>
      <c r="K92" s="505"/>
    </row>
    <row r="93" spans="1:11" s="147" customFormat="1" ht="21.75" customHeight="1" x14ac:dyDescent="0.25">
      <c r="A93" s="151"/>
      <c r="B93" s="136">
        <v>3</v>
      </c>
      <c r="C93" s="443" t="s">
        <v>363</v>
      </c>
      <c r="D93" s="444"/>
      <c r="E93" s="445"/>
      <c r="F93" s="139" t="s">
        <v>389</v>
      </c>
      <c r="G93" s="140"/>
      <c r="H93">
        <f t="shared" si="3"/>
        <v>1</v>
      </c>
      <c r="I93">
        <f t="shared" si="4"/>
        <v>0</v>
      </c>
      <c r="J93" s="123"/>
      <c r="K93" s="505"/>
    </row>
    <row r="94" spans="1:11" s="147" customFormat="1" ht="21.75" customHeight="1" x14ac:dyDescent="0.25">
      <c r="A94" s="151"/>
      <c r="B94" s="136">
        <v>4</v>
      </c>
      <c r="C94" s="443" t="s">
        <v>364</v>
      </c>
      <c r="D94" s="444"/>
      <c r="E94" s="445"/>
      <c r="F94" s="139"/>
      <c r="G94" s="140" t="s">
        <v>390</v>
      </c>
      <c r="H94">
        <f t="shared" si="3"/>
        <v>0</v>
      </c>
      <c r="I94">
        <f t="shared" si="4"/>
        <v>0</v>
      </c>
      <c r="J94" s="123"/>
      <c r="K94" s="505"/>
    </row>
    <row r="95" spans="1:11" s="147" customFormat="1" ht="21.75" customHeight="1" x14ac:dyDescent="0.25">
      <c r="A95" s="151"/>
      <c r="B95" s="136">
        <v>5</v>
      </c>
      <c r="C95" s="443" t="s">
        <v>365</v>
      </c>
      <c r="D95" s="444"/>
      <c r="E95" s="445"/>
      <c r="F95" s="139" t="s">
        <v>389</v>
      </c>
      <c r="G95" s="140"/>
      <c r="H95">
        <f t="shared" si="3"/>
        <v>1</v>
      </c>
      <c r="I95">
        <f t="shared" si="4"/>
        <v>0</v>
      </c>
      <c r="J95" s="123"/>
      <c r="K95" s="505"/>
    </row>
    <row r="96" spans="1:11" s="147" customFormat="1" ht="21.75" customHeight="1" x14ac:dyDescent="0.25">
      <c r="A96" s="151"/>
      <c r="B96" s="136">
        <v>6</v>
      </c>
      <c r="C96" s="443" t="s">
        <v>366</v>
      </c>
      <c r="D96" s="444"/>
      <c r="E96" s="445"/>
      <c r="F96" s="139" t="s">
        <v>389</v>
      </c>
      <c r="G96" s="140"/>
      <c r="H96">
        <f t="shared" si="3"/>
        <v>1</v>
      </c>
      <c r="I96">
        <f t="shared" si="4"/>
        <v>0</v>
      </c>
      <c r="J96" s="123"/>
      <c r="K96" s="505"/>
    </row>
    <row r="97" spans="1:12" ht="21.75" customHeight="1" x14ac:dyDescent="0.25">
      <c r="A97" s="151"/>
      <c r="B97" s="136">
        <v>7</v>
      </c>
      <c r="C97" s="443" t="s">
        <v>367</v>
      </c>
      <c r="D97" s="444"/>
      <c r="E97" s="445"/>
      <c r="F97" s="139" t="s">
        <v>389</v>
      </c>
      <c r="G97" s="140"/>
      <c r="H97">
        <f t="shared" si="3"/>
        <v>1</v>
      </c>
      <c r="I97">
        <f t="shared" si="4"/>
        <v>0</v>
      </c>
      <c r="J97" s="123"/>
      <c r="K97" s="505"/>
      <c r="L97" s="147"/>
    </row>
    <row r="98" spans="1:12" ht="35.25" customHeight="1" x14ac:dyDescent="0.25">
      <c r="A98" s="151"/>
      <c r="B98" s="136">
        <v>8</v>
      </c>
      <c r="C98" s="443" t="s">
        <v>368</v>
      </c>
      <c r="D98" s="444"/>
      <c r="E98" s="445"/>
      <c r="F98" s="139"/>
      <c r="G98" s="140" t="s">
        <v>390</v>
      </c>
      <c r="H98">
        <f t="shared" si="3"/>
        <v>0</v>
      </c>
      <c r="I98">
        <f t="shared" si="4"/>
        <v>0</v>
      </c>
      <c r="J98" s="123"/>
      <c r="K98" s="505"/>
      <c r="L98" s="147"/>
    </row>
    <row r="99" spans="1:12" ht="28.5" customHeight="1" x14ac:dyDescent="0.25">
      <c r="A99" s="151"/>
      <c r="B99" s="136">
        <v>9</v>
      </c>
      <c r="C99" s="443" t="s">
        <v>369</v>
      </c>
      <c r="D99" s="444"/>
      <c r="E99" s="445"/>
      <c r="F99" s="139" t="s">
        <v>389</v>
      </c>
      <c r="G99" s="140"/>
      <c r="H99">
        <f t="shared" si="3"/>
        <v>1</v>
      </c>
      <c r="I99">
        <f t="shared" si="4"/>
        <v>0</v>
      </c>
      <c r="J99" s="123"/>
      <c r="K99" s="505"/>
      <c r="L99" s="147"/>
    </row>
    <row r="100" spans="1:12" ht="21.75" customHeight="1" x14ac:dyDescent="0.25">
      <c r="A100" s="151"/>
      <c r="B100" s="136">
        <v>10</v>
      </c>
      <c r="C100" s="443" t="s">
        <v>370</v>
      </c>
      <c r="D100" s="444"/>
      <c r="E100" s="445"/>
      <c r="F100" s="139" t="s">
        <v>389</v>
      </c>
      <c r="G100" s="140"/>
      <c r="H100">
        <f t="shared" si="3"/>
        <v>1</v>
      </c>
      <c r="I100">
        <f t="shared" si="4"/>
        <v>0</v>
      </c>
      <c r="J100" s="123"/>
      <c r="K100" s="505"/>
      <c r="L100" s="147"/>
    </row>
    <row r="101" spans="1:12" ht="21.75" customHeight="1" x14ac:dyDescent="0.25">
      <c r="A101" s="151"/>
      <c r="B101" s="136">
        <v>11</v>
      </c>
      <c r="C101" s="443" t="s">
        <v>371</v>
      </c>
      <c r="D101" s="444"/>
      <c r="E101" s="445"/>
      <c r="F101" s="139" t="s">
        <v>389</v>
      </c>
      <c r="G101" s="140"/>
      <c r="H101">
        <f t="shared" si="3"/>
        <v>1</v>
      </c>
      <c r="I101">
        <f t="shared" si="4"/>
        <v>0</v>
      </c>
      <c r="J101" s="123"/>
      <c r="K101" s="505"/>
      <c r="L101" s="147"/>
    </row>
    <row r="102" spans="1:12" ht="21.75" customHeight="1" x14ac:dyDescent="0.25">
      <c r="A102" s="151"/>
      <c r="B102" s="136">
        <v>12</v>
      </c>
      <c r="C102" s="443" t="s">
        <v>372</v>
      </c>
      <c r="D102" s="444"/>
      <c r="E102" s="445"/>
      <c r="F102" s="139" t="s">
        <v>389</v>
      </c>
      <c r="G102" s="140"/>
      <c r="H102">
        <f t="shared" si="3"/>
        <v>1</v>
      </c>
      <c r="I102">
        <f t="shared" si="4"/>
        <v>0</v>
      </c>
      <c r="J102" s="123"/>
      <c r="K102" s="505"/>
      <c r="L102" s="147"/>
    </row>
    <row r="103" spans="1:12" ht="21.75" customHeight="1" x14ac:dyDescent="0.25">
      <c r="A103" s="151"/>
      <c r="B103" s="136">
        <v>13</v>
      </c>
      <c r="C103" s="443" t="s">
        <v>373</v>
      </c>
      <c r="D103" s="444"/>
      <c r="E103" s="445"/>
      <c r="F103" s="139" t="s">
        <v>389</v>
      </c>
      <c r="G103" s="140"/>
      <c r="H103">
        <f t="shared" si="3"/>
        <v>1</v>
      </c>
      <c r="I103">
        <f t="shared" si="4"/>
        <v>0</v>
      </c>
      <c r="J103" s="123"/>
      <c r="K103" s="505"/>
      <c r="L103" s="147"/>
    </row>
    <row r="104" spans="1:12" ht="21.75" customHeight="1" x14ac:dyDescent="0.25">
      <c r="A104" s="151"/>
      <c r="B104" s="136">
        <v>14</v>
      </c>
      <c r="C104" s="443" t="s">
        <v>374</v>
      </c>
      <c r="D104" s="444"/>
      <c r="E104" s="445"/>
      <c r="F104" s="139" t="s">
        <v>389</v>
      </c>
      <c r="G104" s="140"/>
      <c r="H104">
        <f t="shared" si="3"/>
        <v>1</v>
      </c>
      <c r="I104">
        <f t="shared" si="4"/>
        <v>0</v>
      </c>
      <c r="J104" s="123"/>
      <c r="K104" s="505"/>
      <c r="L104" s="147"/>
    </row>
    <row r="105" spans="1:12" ht="21.75" customHeight="1" x14ac:dyDescent="0.25">
      <c r="A105" s="151"/>
      <c r="B105" s="136">
        <v>15</v>
      </c>
      <c r="C105" s="443" t="s">
        <v>375</v>
      </c>
      <c r="D105" s="444"/>
      <c r="E105" s="445"/>
      <c r="F105" s="139"/>
      <c r="G105" s="140" t="s">
        <v>390</v>
      </c>
      <c r="H105">
        <f t="shared" si="3"/>
        <v>0</v>
      </c>
      <c r="I105">
        <f t="shared" si="4"/>
        <v>0</v>
      </c>
      <c r="J105" s="123"/>
      <c r="K105" s="505"/>
      <c r="L105" s="147"/>
    </row>
    <row r="106" spans="1:12" ht="21.75" customHeight="1" x14ac:dyDescent="0.25">
      <c r="A106" s="151"/>
      <c r="B106" s="136">
        <v>16</v>
      </c>
      <c r="C106" s="443" t="s">
        <v>376</v>
      </c>
      <c r="D106" s="444"/>
      <c r="E106" s="445"/>
      <c r="F106" s="139"/>
      <c r="G106" s="140" t="s">
        <v>390</v>
      </c>
      <c r="H106">
        <f t="shared" si="3"/>
        <v>0</v>
      </c>
      <c r="I106">
        <f t="shared" si="4"/>
        <v>0</v>
      </c>
      <c r="J106" s="123"/>
      <c r="K106" s="505"/>
      <c r="L106" s="147"/>
    </row>
    <row r="107" spans="1:12" ht="21.75" customHeight="1" x14ac:dyDescent="0.25">
      <c r="A107" s="151"/>
      <c r="B107" s="136">
        <v>17</v>
      </c>
      <c r="C107" s="443" t="s">
        <v>377</v>
      </c>
      <c r="D107" s="444"/>
      <c r="E107" s="445"/>
      <c r="F107" s="139"/>
      <c r="G107" s="140" t="s">
        <v>390</v>
      </c>
      <c r="H107">
        <f t="shared" si="3"/>
        <v>0</v>
      </c>
      <c r="I107">
        <f t="shared" si="4"/>
        <v>0</v>
      </c>
      <c r="J107" s="123"/>
      <c r="K107" s="505"/>
      <c r="L107" s="147"/>
    </row>
    <row r="108" spans="1:12" ht="21.75" customHeight="1" x14ac:dyDescent="0.25">
      <c r="A108" s="151"/>
      <c r="B108" s="136">
        <v>18</v>
      </c>
      <c r="C108" s="443" t="s">
        <v>378</v>
      </c>
      <c r="D108" s="444"/>
      <c r="E108" s="445"/>
      <c r="F108" s="139"/>
      <c r="G108" s="140" t="s">
        <v>390</v>
      </c>
      <c r="H108"/>
      <c r="I108">
        <f t="shared" si="4"/>
        <v>0</v>
      </c>
      <c r="J108" s="123"/>
      <c r="K108" s="505"/>
      <c r="L108" s="147"/>
    </row>
    <row r="109" spans="1:12" ht="21.75" customHeight="1" thickBot="1" x14ac:dyDescent="0.3">
      <c r="A109" s="151"/>
      <c r="B109" s="137">
        <v>19</v>
      </c>
      <c r="C109" s="446" t="s">
        <v>391</v>
      </c>
      <c r="D109" s="447"/>
      <c r="E109" s="448"/>
      <c r="F109" s="141"/>
      <c r="G109" s="142" t="s">
        <v>390</v>
      </c>
      <c r="H109">
        <f>IF(F109="SI",1,0)</f>
        <v>0</v>
      </c>
      <c r="I109">
        <f>IF(G109="SI",1,0)</f>
        <v>0</v>
      </c>
      <c r="J109" s="123"/>
      <c r="K109" s="505"/>
      <c r="L109" s="147"/>
    </row>
    <row r="110" spans="1:12" x14ac:dyDescent="0.25">
      <c r="A110" s="151"/>
      <c r="B110" s="121"/>
      <c r="C110" s="121"/>
      <c r="D110" s="121"/>
      <c r="E110" s="121"/>
      <c r="F110" s="121"/>
      <c r="G110" s="121"/>
      <c r="H110" s="121"/>
      <c r="I110" s="121"/>
      <c r="J110" s="123"/>
      <c r="K110" s="505"/>
      <c r="L110" s="147"/>
    </row>
    <row r="111" spans="1:12" ht="15.75" thickBot="1" x14ac:dyDescent="0.3">
      <c r="A111" s="151"/>
      <c r="B111" s="121"/>
      <c r="C111" s="121"/>
      <c r="D111" s="121"/>
      <c r="E111" s="121"/>
      <c r="F111" s="121"/>
      <c r="G111" s="121"/>
      <c r="H111" s="121"/>
      <c r="I111" s="121"/>
      <c r="J111" s="123"/>
      <c r="K111" s="505"/>
      <c r="L111" s="147"/>
    </row>
    <row r="112" spans="1:12" s="147" customFormat="1" ht="30.75" thickBot="1" x14ac:dyDescent="0.3">
      <c r="A112" s="151"/>
      <c r="B112" s="121"/>
      <c r="C112" s="126" t="s">
        <v>379</v>
      </c>
      <c r="D112" s="449">
        <f>IF(F106="SI",19,SUM(H91:H109))</f>
        <v>12</v>
      </c>
      <c r="E112" s="450"/>
      <c r="F112" s="451"/>
      <c r="G112" s="121"/>
      <c r="H112"/>
      <c r="I112"/>
      <c r="J112" s="123"/>
      <c r="K112" s="505"/>
    </row>
    <row r="113" spans="1:12" s="147" customFormat="1" ht="30.75" thickBot="1" x14ac:dyDescent="0.3">
      <c r="A113" s="151"/>
      <c r="B113" s="121"/>
      <c r="C113" s="127" t="s">
        <v>392</v>
      </c>
      <c r="D113" s="143" t="s">
        <v>23</v>
      </c>
      <c r="E113" s="144" t="s">
        <v>22</v>
      </c>
      <c r="F113" s="145" t="s">
        <v>25</v>
      </c>
      <c r="G113" s="121"/>
      <c r="H113"/>
      <c r="I113"/>
      <c r="J113" s="123"/>
      <c r="K113" s="505"/>
    </row>
    <row r="114" spans="1:12" s="147" customFormat="1" ht="30.75" thickBot="1" x14ac:dyDescent="0.3">
      <c r="A114" s="151"/>
      <c r="B114" s="121"/>
      <c r="C114" s="127" t="s">
        <v>380</v>
      </c>
      <c r="D114" s="128" t="s">
        <v>381</v>
      </c>
      <c r="E114" s="125" t="s">
        <v>382</v>
      </c>
      <c r="F114" s="128" t="s">
        <v>393</v>
      </c>
      <c r="G114" s="121"/>
      <c r="H114"/>
      <c r="I114"/>
      <c r="J114" s="123"/>
      <c r="K114" s="505"/>
    </row>
    <row r="115" spans="1:12" s="147" customFormat="1" x14ac:dyDescent="0.25">
      <c r="A115" s="151"/>
      <c r="B115" s="121"/>
      <c r="C115" s="121"/>
      <c r="D115" s="121"/>
      <c r="E115" s="121"/>
      <c r="F115" s="121"/>
      <c r="G115" s="121"/>
      <c r="H115"/>
      <c r="I115"/>
      <c r="J115" s="123"/>
      <c r="K115" s="505"/>
    </row>
    <row r="116" spans="1:12" s="147" customFormat="1" x14ac:dyDescent="0.25">
      <c r="A116" s="151"/>
      <c r="B116" s="121"/>
      <c r="C116" s="121"/>
      <c r="D116" s="121"/>
      <c r="E116" s="121"/>
      <c r="F116" s="121"/>
      <c r="G116" s="121"/>
      <c r="H116"/>
      <c r="I116"/>
      <c r="J116" s="123"/>
      <c r="K116" s="505"/>
    </row>
    <row r="117" spans="1:12" s="147" customFormat="1" x14ac:dyDescent="0.25">
      <c r="A117" s="151"/>
      <c r="B117" s="121" t="s">
        <v>487</v>
      </c>
      <c r="C117" s="121"/>
      <c r="D117" s="121"/>
      <c r="E117" s="129"/>
      <c r="F117" s="129"/>
      <c r="G117" s="121"/>
      <c r="H117"/>
      <c r="I117"/>
      <c r="J117" s="123"/>
      <c r="K117" s="505"/>
    </row>
    <row r="118" spans="1:12" s="147" customFormat="1" ht="18.75" x14ac:dyDescent="0.3">
      <c r="A118" s="151"/>
      <c r="B118" s="130" t="s">
        <v>333</v>
      </c>
      <c r="C118" s="130"/>
      <c r="D118" s="131"/>
      <c r="E118" s="131" t="s">
        <v>334</v>
      </c>
      <c r="F118" s="131"/>
      <c r="G118" s="121"/>
      <c r="H118"/>
      <c r="I118"/>
      <c r="J118" s="123"/>
      <c r="K118" s="505"/>
    </row>
    <row r="119" spans="1:12" s="147" customFormat="1" x14ac:dyDescent="0.25">
      <c r="A119" s="151"/>
      <c r="B119" s="121"/>
      <c r="C119" s="121"/>
      <c r="D119" s="121"/>
      <c r="E119" s="121"/>
      <c r="F119" s="121"/>
      <c r="G119" s="121"/>
      <c r="H119" s="121"/>
      <c r="I119" s="121"/>
      <c r="J119" s="123"/>
      <c r="K119" s="505"/>
    </row>
    <row r="120" spans="1:12" s="147" customFormat="1" x14ac:dyDescent="0.25">
      <c r="A120" s="152"/>
      <c r="B120" s="122"/>
      <c r="C120" s="122"/>
      <c r="D120" s="122"/>
      <c r="E120" s="122"/>
      <c r="F120" s="122"/>
      <c r="G120" s="122"/>
      <c r="H120" s="122"/>
      <c r="I120" s="122"/>
      <c r="J120" s="132"/>
      <c r="K120" s="505"/>
    </row>
    <row r="121" spans="1:12" ht="15.75" thickBot="1" x14ac:dyDescent="0.3">
      <c r="A121" s="151"/>
      <c r="B121" s="121"/>
      <c r="C121" s="121"/>
      <c r="D121" s="121"/>
      <c r="E121" s="121"/>
      <c r="F121" s="121"/>
      <c r="G121" s="121"/>
      <c r="H121" s="121"/>
      <c r="I121" s="121"/>
      <c r="J121" s="121"/>
      <c r="K121" s="505"/>
      <c r="L121" s="147"/>
    </row>
    <row r="122" spans="1:12" ht="15.75" thickBot="1" x14ac:dyDescent="0.3">
      <c r="A122" s="151"/>
      <c r="B122" s="486" t="s">
        <v>353</v>
      </c>
      <c r="C122" s="487"/>
      <c r="D122" s="480" t="str">
        <f>IF($D$2="","",$D$2)</f>
        <v>GESTIÓN HUMANA</v>
      </c>
      <c r="E122" s="481"/>
      <c r="F122" s="481"/>
      <c r="G122" s="482"/>
      <c r="H122"/>
      <c r="I122"/>
      <c r="J122" s="123"/>
      <c r="K122" s="505"/>
      <c r="L122" s="147"/>
    </row>
    <row r="123" spans="1:12" ht="38.25" customHeight="1" thickBot="1" x14ac:dyDescent="0.3">
      <c r="A123" s="151"/>
      <c r="B123" s="473" t="s">
        <v>385</v>
      </c>
      <c r="C123" s="474"/>
      <c r="D123" s="475" t="s">
        <v>495</v>
      </c>
      <c r="E123" s="476"/>
      <c r="F123" s="476"/>
      <c r="G123" s="477"/>
      <c r="H123"/>
      <c r="I123"/>
      <c r="J123" s="123"/>
      <c r="K123" s="505"/>
      <c r="L123" s="147"/>
    </row>
    <row r="124" spans="1:12" ht="15.75" thickBot="1" x14ac:dyDescent="0.3">
      <c r="A124" s="151"/>
      <c r="B124" s="478" t="s">
        <v>355</v>
      </c>
      <c r="C124" s="479"/>
      <c r="D124" s="480" t="str">
        <f>IF($D$4="","",$D$4)</f>
        <v>LUIS ENRIQUE COLLANTE</v>
      </c>
      <c r="E124" s="481"/>
      <c r="F124" s="481"/>
      <c r="G124" s="482"/>
      <c r="H124"/>
      <c r="I124"/>
      <c r="J124" s="123"/>
      <c r="K124" s="505"/>
      <c r="L124" s="147"/>
    </row>
    <row r="125" spans="1:12" ht="15.75" thickBot="1" x14ac:dyDescent="0.3">
      <c r="A125" s="151"/>
      <c r="B125" s="488" t="s">
        <v>356</v>
      </c>
      <c r="C125" s="489"/>
      <c r="D125" s="480" t="str">
        <f>IF($D$5="","",$D$5)</f>
        <v>OFICINA DE INFORMÁTICA</v>
      </c>
      <c r="E125" s="481"/>
      <c r="F125" s="481"/>
      <c r="G125" s="482"/>
      <c r="H125"/>
      <c r="I125"/>
      <c r="J125" s="123"/>
      <c r="K125" s="505"/>
      <c r="L125" s="147"/>
    </row>
    <row r="126" spans="1:12" ht="15.75" thickBot="1" x14ac:dyDescent="0.3">
      <c r="A126" s="151"/>
      <c r="B126" s="490" t="s">
        <v>357</v>
      </c>
      <c r="C126" s="491"/>
      <c r="D126" s="454">
        <v>44148</v>
      </c>
      <c r="E126" s="455"/>
      <c r="F126" s="455"/>
      <c r="G126" s="456"/>
      <c r="H126"/>
      <c r="I126"/>
      <c r="J126" s="123"/>
      <c r="K126" s="505"/>
      <c r="L126" s="147"/>
    </row>
    <row r="127" spans="1:12" x14ac:dyDescent="0.25">
      <c r="A127" s="151"/>
      <c r="B127" s="124"/>
      <c r="C127" s="121"/>
      <c r="D127" s="121"/>
      <c r="E127" s="121"/>
      <c r="F127" s="121"/>
      <c r="G127" s="121"/>
      <c r="H127" s="121"/>
      <c r="I127" s="121"/>
      <c r="J127" s="123"/>
      <c r="K127" s="505"/>
      <c r="L127" s="147"/>
    </row>
    <row r="128" spans="1:12" ht="15.75" thickBot="1" x14ac:dyDescent="0.3">
      <c r="A128" s="151"/>
      <c r="B128" s="121"/>
      <c r="C128" s="121"/>
      <c r="D128" s="121"/>
      <c r="E128" s="121"/>
      <c r="F128" s="121"/>
      <c r="G128" s="121"/>
      <c r="H128" s="121"/>
      <c r="I128" s="121"/>
      <c r="J128" s="123"/>
      <c r="K128" s="505"/>
      <c r="L128" s="147"/>
    </row>
    <row r="129" spans="1:11" s="147" customFormat="1" ht="15.75" thickBot="1" x14ac:dyDescent="0.3">
      <c r="A129" s="151"/>
      <c r="B129" s="459" t="s">
        <v>358</v>
      </c>
      <c r="C129" s="459" t="s">
        <v>394</v>
      </c>
      <c r="D129" s="460"/>
      <c r="E129" s="461"/>
      <c r="F129" s="462" t="s">
        <v>359</v>
      </c>
      <c r="G129" s="463"/>
      <c r="H129"/>
      <c r="I129"/>
      <c r="J129" s="123"/>
      <c r="K129" s="505"/>
    </row>
    <row r="130" spans="1:11" s="147" customFormat="1" ht="15.75" thickBot="1" x14ac:dyDescent="0.3">
      <c r="A130" s="151"/>
      <c r="B130" s="485"/>
      <c r="C130" s="464" t="s">
        <v>360</v>
      </c>
      <c r="D130" s="492"/>
      <c r="E130" s="493"/>
      <c r="F130" s="133" t="s">
        <v>389</v>
      </c>
      <c r="G130" s="134" t="s">
        <v>390</v>
      </c>
      <c r="H130"/>
      <c r="I130"/>
      <c r="J130" s="123"/>
      <c r="K130" s="505"/>
    </row>
    <row r="131" spans="1:11" s="147" customFormat="1" ht="21.75" customHeight="1" x14ac:dyDescent="0.25">
      <c r="A131" s="151"/>
      <c r="B131" s="135">
        <v>1</v>
      </c>
      <c r="C131" s="467" t="s">
        <v>361</v>
      </c>
      <c r="D131" s="468"/>
      <c r="E131" s="469"/>
      <c r="F131" s="138"/>
      <c r="G131" s="138" t="s">
        <v>390</v>
      </c>
      <c r="H131">
        <f t="shared" ref="H131:H147" si="5">IF(F131="SI",1,0)</f>
        <v>0</v>
      </c>
      <c r="I131">
        <f>IF(G131="NO",1,0)</f>
        <v>1</v>
      </c>
      <c r="J131" s="123"/>
      <c r="K131" s="505"/>
    </row>
    <row r="132" spans="1:11" s="147" customFormat="1" ht="21.75" customHeight="1" x14ac:dyDescent="0.25">
      <c r="A132" s="151"/>
      <c r="B132" s="136">
        <v>2</v>
      </c>
      <c r="C132" s="443" t="s">
        <v>362</v>
      </c>
      <c r="D132" s="444"/>
      <c r="E132" s="445"/>
      <c r="F132" s="139" t="s">
        <v>389</v>
      </c>
      <c r="G132" s="140"/>
      <c r="H132">
        <f t="shared" si="5"/>
        <v>1</v>
      </c>
      <c r="I132">
        <f t="shared" ref="I132:I148" si="6">IF(G132="SI",1,0)</f>
        <v>0</v>
      </c>
      <c r="J132" s="123"/>
      <c r="K132" s="505"/>
    </row>
    <row r="133" spans="1:11" s="147" customFormat="1" ht="21.75" customHeight="1" x14ac:dyDescent="0.25">
      <c r="A133" s="151"/>
      <c r="B133" s="136">
        <v>3</v>
      </c>
      <c r="C133" s="443" t="s">
        <v>363</v>
      </c>
      <c r="D133" s="444"/>
      <c r="E133" s="445"/>
      <c r="F133" s="139" t="s">
        <v>389</v>
      </c>
      <c r="G133" s="140"/>
      <c r="H133">
        <f t="shared" si="5"/>
        <v>1</v>
      </c>
      <c r="I133">
        <f t="shared" si="6"/>
        <v>0</v>
      </c>
      <c r="J133" s="123"/>
      <c r="K133" s="505"/>
    </row>
    <row r="134" spans="1:11" s="147" customFormat="1" ht="21.75" customHeight="1" x14ac:dyDescent="0.25">
      <c r="A134" s="151"/>
      <c r="B134" s="136">
        <v>4</v>
      </c>
      <c r="C134" s="443" t="s">
        <v>364</v>
      </c>
      <c r="D134" s="444"/>
      <c r="E134" s="445"/>
      <c r="F134" s="139"/>
      <c r="G134" s="140" t="s">
        <v>390</v>
      </c>
      <c r="H134">
        <f t="shared" si="5"/>
        <v>0</v>
      </c>
      <c r="I134">
        <f t="shared" si="6"/>
        <v>0</v>
      </c>
      <c r="J134" s="123"/>
      <c r="K134" s="505"/>
    </row>
    <row r="135" spans="1:11" s="147" customFormat="1" ht="21.75" customHeight="1" x14ac:dyDescent="0.25">
      <c r="A135" s="151"/>
      <c r="B135" s="136">
        <v>5</v>
      </c>
      <c r="C135" s="443" t="s">
        <v>365</v>
      </c>
      <c r="D135" s="444"/>
      <c r="E135" s="445"/>
      <c r="F135" s="139" t="s">
        <v>389</v>
      </c>
      <c r="G135" s="140"/>
      <c r="H135">
        <f t="shared" si="5"/>
        <v>1</v>
      </c>
      <c r="I135">
        <f t="shared" si="6"/>
        <v>0</v>
      </c>
      <c r="J135" s="123"/>
      <c r="K135" s="505"/>
    </row>
    <row r="136" spans="1:11" s="147" customFormat="1" ht="21.75" customHeight="1" x14ac:dyDescent="0.25">
      <c r="A136" s="151"/>
      <c r="B136" s="136">
        <v>6</v>
      </c>
      <c r="C136" s="443" t="s">
        <v>366</v>
      </c>
      <c r="D136" s="444"/>
      <c r="E136" s="445"/>
      <c r="F136" s="139"/>
      <c r="G136" s="140" t="s">
        <v>390</v>
      </c>
      <c r="H136">
        <f t="shared" si="5"/>
        <v>0</v>
      </c>
      <c r="I136">
        <f t="shared" si="6"/>
        <v>0</v>
      </c>
      <c r="J136" s="123"/>
      <c r="K136" s="505"/>
    </row>
    <row r="137" spans="1:11" s="147" customFormat="1" ht="21.75" customHeight="1" x14ac:dyDescent="0.25">
      <c r="A137" s="151"/>
      <c r="B137" s="136">
        <v>7</v>
      </c>
      <c r="C137" s="443" t="s">
        <v>367</v>
      </c>
      <c r="D137" s="444"/>
      <c r="E137" s="445"/>
      <c r="F137" s="139"/>
      <c r="G137" s="140" t="s">
        <v>390</v>
      </c>
      <c r="H137">
        <f t="shared" si="5"/>
        <v>0</v>
      </c>
      <c r="I137">
        <f t="shared" si="6"/>
        <v>0</v>
      </c>
      <c r="J137" s="123"/>
      <c r="K137" s="505"/>
    </row>
    <row r="138" spans="1:11" s="147" customFormat="1" ht="35.25" customHeight="1" x14ac:dyDescent="0.25">
      <c r="A138" s="151"/>
      <c r="B138" s="136">
        <v>8</v>
      </c>
      <c r="C138" s="443" t="s">
        <v>368</v>
      </c>
      <c r="D138" s="444"/>
      <c r="E138" s="445"/>
      <c r="F138" s="139"/>
      <c r="G138" s="140" t="s">
        <v>390</v>
      </c>
      <c r="H138">
        <f t="shared" si="5"/>
        <v>0</v>
      </c>
      <c r="I138">
        <f t="shared" si="6"/>
        <v>0</v>
      </c>
      <c r="J138" s="123"/>
      <c r="K138" s="505"/>
    </row>
    <row r="139" spans="1:11" s="147" customFormat="1" ht="28.5" customHeight="1" x14ac:dyDescent="0.25">
      <c r="A139" s="151"/>
      <c r="B139" s="136">
        <v>9</v>
      </c>
      <c r="C139" s="443" t="s">
        <v>369</v>
      </c>
      <c r="D139" s="444"/>
      <c r="E139" s="445"/>
      <c r="F139" s="139"/>
      <c r="G139" s="140" t="s">
        <v>390</v>
      </c>
      <c r="H139">
        <f t="shared" si="5"/>
        <v>0</v>
      </c>
      <c r="I139">
        <f t="shared" si="6"/>
        <v>0</v>
      </c>
      <c r="J139" s="123"/>
      <c r="K139" s="505"/>
    </row>
    <row r="140" spans="1:11" s="147" customFormat="1" ht="21.75" customHeight="1" x14ac:dyDescent="0.25">
      <c r="A140" s="151"/>
      <c r="B140" s="136">
        <v>10</v>
      </c>
      <c r="C140" s="443" t="s">
        <v>370</v>
      </c>
      <c r="D140" s="444"/>
      <c r="E140" s="445"/>
      <c r="F140" s="139" t="s">
        <v>389</v>
      </c>
      <c r="G140" s="140"/>
      <c r="H140">
        <f t="shared" si="5"/>
        <v>1</v>
      </c>
      <c r="I140">
        <f t="shared" si="6"/>
        <v>0</v>
      </c>
      <c r="J140" s="123"/>
      <c r="K140" s="505"/>
    </row>
    <row r="141" spans="1:11" s="147" customFormat="1" ht="21.75" customHeight="1" x14ac:dyDescent="0.25">
      <c r="A141" s="151"/>
      <c r="B141" s="136">
        <v>11</v>
      </c>
      <c r="C141" s="443" t="s">
        <v>371</v>
      </c>
      <c r="D141" s="444"/>
      <c r="E141" s="445"/>
      <c r="F141" s="139" t="s">
        <v>389</v>
      </c>
      <c r="G141" s="140"/>
      <c r="H141">
        <f t="shared" si="5"/>
        <v>1</v>
      </c>
      <c r="I141">
        <f t="shared" si="6"/>
        <v>0</v>
      </c>
      <c r="J141" s="123"/>
      <c r="K141" s="505"/>
    </row>
    <row r="142" spans="1:11" s="147" customFormat="1" ht="21.75" customHeight="1" x14ac:dyDescent="0.25">
      <c r="A142" s="151"/>
      <c r="B142" s="136">
        <v>12</v>
      </c>
      <c r="C142" s="443" t="s">
        <v>372</v>
      </c>
      <c r="D142" s="444"/>
      <c r="E142" s="445"/>
      <c r="F142" s="139" t="s">
        <v>389</v>
      </c>
      <c r="G142" s="140"/>
      <c r="H142">
        <f t="shared" si="5"/>
        <v>1</v>
      </c>
      <c r="I142">
        <f t="shared" si="6"/>
        <v>0</v>
      </c>
      <c r="J142" s="123"/>
      <c r="K142" s="505"/>
    </row>
    <row r="143" spans="1:11" s="147" customFormat="1" ht="21.75" customHeight="1" x14ac:dyDescent="0.25">
      <c r="A143" s="151"/>
      <c r="B143" s="136">
        <v>13</v>
      </c>
      <c r="C143" s="443" t="s">
        <v>373</v>
      </c>
      <c r="D143" s="444"/>
      <c r="E143" s="445"/>
      <c r="F143" s="139" t="s">
        <v>389</v>
      </c>
      <c r="G143" s="140"/>
      <c r="H143">
        <f t="shared" si="5"/>
        <v>1</v>
      </c>
      <c r="I143">
        <f t="shared" si="6"/>
        <v>0</v>
      </c>
      <c r="J143" s="123"/>
      <c r="K143" s="505"/>
    </row>
    <row r="144" spans="1:11" s="147" customFormat="1" ht="21.75" customHeight="1" x14ac:dyDescent="0.25">
      <c r="A144" s="151"/>
      <c r="B144" s="136">
        <v>14</v>
      </c>
      <c r="C144" s="443" t="s">
        <v>374</v>
      </c>
      <c r="D144" s="444"/>
      <c r="E144" s="445"/>
      <c r="F144" s="139" t="s">
        <v>389</v>
      </c>
      <c r="G144" s="140"/>
      <c r="H144">
        <f t="shared" si="5"/>
        <v>1</v>
      </c>
      <c r="I144">
        <f t="shared" si="6"/>
        <v>0</v>
      </c>
      <c r="J144" s="123"/>
      <c r="K144" s="505"/>
    </row>
    <row r="145" spans="1:12" ht="21.75" customHeight="1" x14ac:dyDescent="0.25">
      <c r="A145" s="151"/>
      <c r="B145" s="136">
        <v>15</v>
      </c>
      <c r="C145" s="443" t="s">
        <v>375</v>
      </c>
      <c r="D145" s="444"/>
      <c r="E145" s="445"/>
      <c r="F145" s="139"/>
      <c r="G145" s="140" t="s">
        <v>390</v>
      </c>
      <c r="H145">
        <f t="shared" si="5"/>
        <v>0</v>
      </c>
      <c r="I145">
        <f t="shared" si="6"/>
        <v>0</v>
      </c>
      <c r="J145" s="123"/>
      <c r="K145" s="505"/>
      <c r="L145" s="147"/>
    </row>
    <row r="146" spans="1:12" ht="21.75" customHeight="1" x14ac:dyDescent="0.25">
      <c r="A146" s="151"/>
      <c r="B146" s="136">
        <v>16</v>
      </c>
      <c r="C146" s="443" t="s">
        <v>376</v>
      </c>
      <c r="D146" s="444"/>
      <c r="E146" s="445"/>
      <c r="F146" s="139"/>
      <c r="G146" s="140" t="s">
        <v>390</v>
      </c>
      <c r="H146">
        <f t="shared" si="5"/>
        <v>0</v>
      </c>
      <c r="I146">
        <f t="shared" si="6"/>
        <v>0</v>
      </c>
      <c r="J146" s="123"/>
      <c r="K146" s="505"/>
      <c r="L146" s="147"/>
    </row>
    <row r="147" spans="1:12" ht="21.75" customHeight="1" x14ac:dyDescent="0.25">
      <c r="A147" s="151"/>
      <c r="B147" s="136">
        <v>17</v>
      </c>
      <c r="C147" s="443" t="s">
        <v>377</v>
      </c>
      <c r="D147" s="444"/>
      <c r="E147" s="445"/>
      <c r="F147" s="139"/>
      <c r="G147" s="140" t="s">
        <v>390</v>
      </c>
      <c r="H147">
        <f t="shared" si="5"/>
        <v>0</v>
      </c>
      <c r="I147">
        <f t="shared" si="6"/>
        <v>0</v>
      </c>
      <c r="J147" s="123"/>
      <c r="K147" s="505"/>
      <c r="L147" s="147"/>
    </row>
    <row r="148" spans="1:12" ht="21.75" customHeight="1" x14ac:dyDescent="0.25">
      <c r="A148" s="151"/>
      <c r="B148" s="136">
        <v>18</v>
      </c>
      <c r="C148" s="443" t="s">
        <v>378</v>
      </c>
      <c r="D148" s="444"/>
      <c r="E148" s="445"/>
      <c r="F148" s="139"/>
      <c r="G148" s="140" t="s">
        <v>390</v>
      </c>
      <c r="H148"/>
      <c r="I148">
        <f t="shared" si="6"/>
        <v>0</v>
      </c>
      <c r="J148" s="123"/>
      <c r="K148" s="505"/>
      <c r="L148" s="147"/>
    </row>
    <row r="149" spans="1:12" ht="21.75" customHeight="1" thickBot="1" x14ac:dyDescent="0.3">
      <c r="A149" s="151"/>
      <c r="B149" s="137">
        <v>19</v>
      </c>
      <c r="C149" s="446" t="s">
        <v>391</v>
      </c>
      <c r="D149" s="447"/>
      <c r="E149" s="448"/>
      <c r="F149" s="141"/>
      <c r="G149" s="142" t="s">
        <v>390</v>
      </c>
      <c r="H149">
        <f>IF(F149="SI",1,0)</f>
        <v>0</v>
      </c>
      <c r="I149">
        <f>IF(G149="SI",1,0)</f>
        <v>0</v>
      </c>
      <c r="J149" s="123"/>
      <c r="K149" s="505"/>
      <c r="L149" s="147"/>
    </row>
    <row r="150" spans="1:12" x14ac:dyDescent="0.25">
      <c r="A150" s="151"/>
      <c r="B150" s="121"/>
      <c r="C150" s="121"/>
      <c r="D150" s="121"/>
      <c r="E150" s="121"/>
      <c r="F150" s="121"/>
      <c r="G150" s="121"/>
      <c r="H150" s="121"/>
      <c r="I150" s="121"/>
      <c r="J150" s="123"/>
      <c r="K150" s="505"/>
      <c r="L150" s="147"/>
    </row>
    <row r="151" spans="1:12" ht="15.75" thickBot="1" x14ac:dyDescent="0.3">
      <c r="A151" s="151"/>
      <c r="B151" s="121"/>
      <c r="C151" s="121"/>
      <c r="D151" s="121"/>
      <c r="E151" s="121"/>
      <c r="F151" s="121"/>
      <c r="G151" s="121"/>
      <c r="H151" s="121"/>
      <c r="I151" s="121"/>
      <c r="J151" s="123"/>
      <c r="K151" s="505"/>
      <c r="L151" s="147"/>
    </row>
    <row r="152" spans="1:12" s="147" customFormat="1" ht="30.75" thickBot="1" x14ac:dyDescent="0.3">
      <c r="A152" s="151"/>
      <c r="B152" s="121"/>
      <c r="C152" s="126" t="s">
        <v>379</v>
      </c>
      <c r="D152" s="449">
        <f>IF(F146="SI",19,SUM(H131:H149))</f>
        <v>8</v>
      </c>
      <c r="E152" s="450"/>
      <c r="F152" s="451"/>
      <c r="G152" s="121"/>
      <c r="H152"/>
      <c r="I152"/>
      <c r="J152" s="123"/>
      <c r="K152" s="505"/>
    </row>
    <row r="153" spans="1:12" s="147" customFormat="1" ht="30.75" thickBot="1" x14ac:dyDescent="0.3">
      <c r="A153" s="151"/>
      <c r="B153" s="121"/>
      <c r="C153" s="127" t="s">
        <v>392</v>
      </c>
      <c r="D153" s="143" t="s">
        <v>23</v>
      </c>
      <c r="E153" s="144" t="s">
        <v>22</v>
      </c>
      <c r="F153" s="145" t="s">
        <v>25</v>
      </c>
      <c r="G153" s="121"/>
      <c r="H153"/>
      <c r="I153"/>
      <c r="J153" s="123"/>
      <c r="K153" s="505"/>
    </row>
    <row r="154" spans="1:12" s="147" customFormat="1" ht="30.75" thickBot="1" x14ac:dyDescent="0.3">
      <c r="A154" s="151"/>
      <c r="B154" s="121"/>
      <c r="C154" s="127" t="s">
        <v>380</v>
      </c>
      <c r="D154" s="128" t="s">
        <v>381</v>
      </c>
      <c r="E154" s="125" t="s">
        <v>382</v>
      </c>
      <c r="F154" s="128" t="s">
        <v>393</v>
      </c>
      <c r="G154" s="121"/>
      <c r="H154"/>
      <c r="I154"/>
      <c r="J154" s="123"/>
      <c r="K154" s="505"/>
    </row>
    <row r="155" spans="1:12" s="147" customFormat="1" x14ac:dyDescent="0.25">
      <c r="A155" s="151"/>
      <c r="B155" s="121"/>
      <c r="C155" s="121"/>
      <c r="D155" s="121"/>
      <c r="E155" s="121"/>
      <c r="F155" s="121"/>
      <c r="G155" s="121"/>
      <c r="H155"/>
      <c r="I155"/>
      <c r="J155" s="123"/>
      <c r="K155" s="505"/>
    </row>
    <row r="156" spans="1:12" s="147" customFormat="1" x14ac:dyDescent="0.25">
      <c r="A156" s="151"/>
      <c r="B156" s="121"/>
      <c r="C156" s="121"/>
      <c r="D156" s="121"/>
      <c r="E156" s="121"/>
      <c r="F156" s="121"/>
      <c r="G156" s="121"/>
      <c r="H156"/>
      <c r="I156"/>
      <c r="J156" s="123"/>
      <c r="K156" s="505"/>
    </row>
    <row r="157" spans="1:12" s="147" customFormat="1" x14ac:dyDescent="0.25">
      <c r="A157" s="151"/>
      <c r="B157" s="121" t="s">
        <v>487</v>
      </c>
      <c r="C157" s="121"/>
      <c r="D157" s="121"/>
      <c r="E157" s="129"/>
      <c r="F157" s="129"/>
      <c r="G157" s="121"/>
      <c r="H157"/>
      <c r="I157"/>
      <c r="J157" s="123"/>
      <c r="K157" s="505"/>
    </row>
    <row r="158" spans="1:12" s="147" customFormat="1" ht="18.75" x14ac:dyDescent="0.3">
      <c r="A158" s="151"/>
      <c r="B158" s="130" t="s">
        <v>333</v>
      </c>
      <c r="C158" s="130"/>
      <c r="D158" s="131"/>
      <c r="E158" s="131" t="s">
        <v>334</v>
      </c>
      <c r="F158" s="131"/>
      <c r="G158" s="121"/>
      <c r="H158"/>
      <c r="I158"/>
      <c r="J158" s="123"/>
      <c r="K158" s="505"/>
    </row>
    <row r="159" spans="1:12" s="147" customFormat="1" x14ac:dyDescent="0.25">
      <c r="A159" s="151"/>
      <c r="B159" s="121"/>
      <c r="C159" s="121"/>
      <c r="D159" s="121"/>
      <c r="E159" s="121"/>
      <c r="F159" s="121"/>
      <c r="G159" s="121"/>
      <c r="H159" s="121"/>
      <c r="I159" s="121"/>
      <c r="J159" s="123"/>
      <c r="K159" s="505"/>
    </row>
    <row r="160" spans="1:12" s="147" customFormat="1" x14ac:dyDescent="0.25">
      <c r="A160" s="152"/>
      <c r="B160" s="122"/>
      <c r="C160" s="122"/>
      <c r="D160" s="122"/>
      <c r="E160" s="122"/>
      <c r="F160" s="122"/>
      <c r="G160" s="122"/>
      <c r="H160" s="122"/>
      <c r="I160" s="122"/>
      <c r="J160" s="132"/>
      <c r="K160" s="505"/>
    </row>
    <row r="161" spans="1:12" ht="15.75" thickBot="1" x14ac:dyDescent="0.3">
      <c r="A161" s="151"/>
      <c r="B161" s="121"/>
      <c r="C161" s="121"/>
      <c r="D161" s="121"/>
      <c r="E161" s="121"/>
      <c r="F161" s="121"/>
      <c r="G161" s="121"/>
      <c r="H161" s="121"/>
      <c r="I161" s="121"/>
      <c r="J161" s="121"/>
      <c r="K161" s="505"/>
      <c r="L161" s="147"/>
    </row>
    <row r="162" spans="1:12" ht="15.75" customHeight="1" thickBot="1" x14ac:dyDescent="0.3">
      <c r="A162" s="151"/>
      <c r="B162" s="470" t="s">
        <v>353</v>
      </c>
      <c r="C162" s="471"/>
      <c r="D162" s="472" t="str">
        <f>IF($D82="","",$D82)</f>
        <v>GESTIÓN HUMANA</v>
      </c>
      <c r="E162" s="455"/>
      <c r="F162" s="455"/>
      <c r="G162" s="456"/>
      <c r="H162"/>
      <c r="I162"/>
      <c r="J162" s="123"/>
      <c r="K162" s="505"/>
      <c r="L162" s="147"/>
    </row>
    <row r="163" spans="1:12" ht="38.25" customHeight="1" thickBot="1" x14ac:dyDescent="0.3">
      <c r="A163" s="151"/>
      <c r="B163" s="473" t="s">
        <v>386</v>
      </c>
      <c r="C163" s="474"/>
      <c r="D163" s="475" t="s">
        <v>530</v>
      </c>
      <c r="E163" s="476"/>
      <c r="F163" s="476"/>
      <c r="G163" s="477"/>
      <c r="H163"/>
      <c r="I163"/>
      <c r="J163" s="123"/>
      <c r="K163" s="505"/>
      <c r="L163" s="147"/>
    </row>
    <row r="164" spans="1:12" ht="15.75" customHeight="1" thickBot="1" x14ac:dyDescent="0.3">
      <c r="A164" s="151"/>
      <c r="B164" s="478" t="s">
        <v>355</v>
      </c>
      <c r="C164" s="479"/>
      <c r="D164" s="480" t="str">
        <f>IF($D$4="","",$D$4)</f>
        <v>LUIS ENRIQUE COLLANTE</v>
      </c>
      <c r="E164" s="481"/>
      <c r="F164" s="481"/>
      <c r="G164" s="482"/>
      <c r="H164"/>
      <c r="I164"/>
      <c r="J164" s="123"/>
      <c r="K164" s="505"/>
      <c r="L164" s="147"/>
    </row>
    <row r="165" spans="1:12" ht="15.75" customHeight="1" thickBot="1" x14ac:dyDescent="0.3">
      <c r="A165" s="151"/>
      <c r="B165" s="478" t="s">
        <v>356</v>
      </c>
      <c r="C165" s="479"/>
      <c r="D165" s="480" t="str">
        <f>IF($D$5="","",$D$5)</f>
        <v>OFICINA DE INFORMÁTICA</v>
      </c>
      <c r="E165" s="481"/>
      <c r="F165" s="481"/>
      <c r="G165" s="482"/>
      <c r="H165"/>
      <c r="I165"/>
      <c r="J165" s="123"/>
      <c r="K165" s="505"/>
      <c r="L165" s="147"/>
    </row>
    <row r="166" spans="1:12" ht="15.75" customHeight="1" thickBot="1" x14ac:dyDescent="0.3">
      <c r="A166" s="151"/>
      <c r="B166" s="452" t="s">
        <v>357</v>
      </c>
      <c r="C166" s="453"/>
      <c r="D166" s="454">
        <v>44148</v>
      </c>
      <c r="E166" s="455"/>
      <c r="F166" s="455"/>
      <c r="G166" s="456"/>
      <c r="H166"/>
      <c r="I166"/>
      <c r="J166" s="123"/>
      <c r="K166" s="505"/>
      <c r="L166" s="147"/>
    </row>
    <row r="167" spans="1:12" x14ac:dyDescent="0.25">
      <c r="A167" s="151"/>
      <c r="B167" s="124"/>
      <c r="C167" s="121"/>
      <c r="D167" s="121"/>
      <c r="E167" s="121"/>
      <c r="F167" s="121"/>
      <c r="G167" s="121"/>
      <c r="H167" s="121"/>
      <c r="I167" s="121"/>
      <c r="J167" s="123"/>
      <c r="K167" s="505"/>
      <c r="L167" s="147"/>
    </row>
    <row r="168" spans="1:12" ht="15.75" thickBot="1" x14ac:dyDescent="0.3">
      <c r="A168" s="151"/>
      <c r="B168" s="121"/>
      <c r="C168" s="121"/>
      <c r="D168" s="121"/>
      <c r="E168" s="121"/>
      <c r="F168" s="121"/>
      <c r="G168" s="121"/>
      <c r="H168" s="121"/>
      <c r="I168" s="121"/>
      <c r="J168" s="123"/>
      <c r="K168" s="505"/>
      <c r="L168" s="147"/>
    </row>
    <row r="169" spans="1:12" s="147" customFormat="1" ht="15.75" thickBot="1" x14ac:dyDescent="0.3">
      <c r="A169" s="151"/>
      <c r="B169" s="457" t="s">
        <v>358</v>
      </c>
      <c r="C169" s="459" t="s">
        <v>394</v>
      </c>
      <c r="D169" s="460"/>
      <c r="E169" s="461"/>
      <c r="F169" s="462" t="s">
        <v>359</v>
      </c>
      <c r="G169" s="463"/>
      <c r="H169"/>
      <c r="I169"/>
      <c r="J169" s="123"/>
      <c r="K169" s="505"/>
    </row>
    <row r="170" spans="1:12" s="147" customFormat="1" ht="15.75" customHeight="1" thickBot="1" x14ac:dyDescent="0.3">
      <c r="A170" s="151"/>
      <c r="B170" s="458"/>
      <c r="C170" s="464" t="s">
        <v>360</v>
      </c>
      <c r="D170" s="465"/>
      <c r="E170" s="466"/>
      <c r="F170" s="133" t="s">
        <v>389</v>
      </c>
      <c r="G170" s="134" t="s">
        <v>390</v>
      </c>
      <c r="H170"/>
      <c r="I170"/>
      <c r="J170" s="123"/>
      <c r="K170" s="505"/>
    </row>
    <row r="171" spans="1:12" s="147" customFormat="1" ht="21.75" customHeight="1" x14ac:dyDescent="0.25">
      <c r="A171" s="151"/>
      <c r="B171" s="135">
        <v>1</v>
      </c>
      <c r="C171" s="467" t="s">
        <v>361</v>
      </c>
      <c r="D171" s="468"/>
      <c r="E171" s="469"/>
      <c r="F171" s="138" t="s">
        <v>389</v>
      </c>
      <c r="G171" s="138"/>
      <c r="H171">
        <f t="shared" ref="H171:H187" si="7">IF(F171="SI",1,0)</f>
        <v>1</v>
      </c>
      <c r="I171">
        <f>IF(G171="NO",1,0)</f>
        <v>0</v>
      </c>
      <c r="J171" s="123"/>
      <c r="K171" s="505"/>
    </row>
    <row r="172" spans="1:12" s="147" customFormat="1" ht="21.75" customHeight="1" x14ac:dyDescent="0.25">
      <c r="A172" s="151"/>
      <c r="B172" s="136">
        <v>2</v>
      </c>
      <c r="C172" s="443" t="s">
        <v>362</v>
      </c>
      <c r="D172" s="444"/>
      <c r="E172" s="445"/>
      <c r="F172" s="139" t="s">
        <v>389</v>
      </c>
      <c r="G172" s="140"/>
      <c r="H172">
        <f t="shared" si="7"/>
        <v>1</v>
      </c>
      <c r="I172">
        <f t="shared" ref="I172:I188" si="8">IF(G172="SI",1,0)</f>
        <v>0</v>
      </c>
      <c r="J172" s="123"/>
      <c r="K172" s="505"/>
    </row>
    <row r="173" spans="1:12" s="147" customFormat="1" ht="21.75" customHeight="1" x14ac:dyDescent="0.25">
      <c r="A173" s="151"/>
      <c r="B173" s="136">
        <v>3</v>
      </c>
      <c r="C173" s="443" t="s">
        <v>363</v>
      </c>
      <c r="D173" s="444"/>
      <c r="E173" s="445"/>
      <c r="F173" s="139"/>
      <c r="G173" s="140" t="s">
        <v>390</v>
      </c>
      <c r="H173">
        <f t="shared" si="7"/>
        <v>0</v>
      </c>
      <c r="I173">
        <f t="shared" si="8"/>
        <v>0</v>
      </c>
      <c r="J173" s="123"/>
      <c r="K173" s="505"/>
    </row>
    <row r="174" spans="1:12" s="147" customFormat="1" ht="21.75" customHeight="1" x14ac:dyDescent="0.25">
      <c r="A174" s="151"/>
      <c r="B174" s="136">
        <v>4</v>
      </c>
      <c r="C174" s="443" t="s">
        <v>364</v>
      </c>
      <c r="D174" s="444"/>
      <c r="E174" s="445"/>
      <c r="F174" s="139"/>
      <c r="G174" s="140" t="s">
        <v>390</v>
      </c>
      <c r="H174">
        <f t="shared" si="7"/>
        <v>0</v>
      </c>
      <c r="I174">
        <f t="shared" si="8"/>
        <v>0</v>
      </c>
      <c r="J174" s="123"/>
      <c r="K174" s="505"/>
    </row>
    <row r="175" spans="1:12" s="147" customFormat="1" ht="21.75" customHeight="1" x14ac:dyDescent="0.25">
      <c r="A175" s="151"/>
      <c r="B175" s="136">
        <v>5</v>
      </c>
      <c r="C175" s="443" t="s">
        <v>365</v>
      </c>
      <c r="D175" s="444"/>
      <c r="E175" s="445"/>
      <c r="F175" s="139"/>
      <c r="G175" s="140" t="s">
        <v>390</v>
      </c>
      <c r="H175">
        <f t="shared" si="7"/>
        <v>0</v>
      </c>
      <c r="I175">
        <f t="shared" si="8"/>
        <v>0</v>
      </c>
      <c r="J175" s="123"/>
      <c r="K175" s="505"/>
    </row>
    <row r="176" spans="1:12" s="147" customFormat="1" ht="21.75" customHeight="1" x14ac:dyDescent="0.25">
      <c r="A176" s="151"/>
      <c r="B176" s="136">
        <v>6</v>
      </c>
      <c r="C176" s="443" t="s">
        <v>366</v>
      </c>
      <c r="D176" s="444"/>
      <c r="E176" s="445"/>
      <c r="F176" s="139" t="s">
        <v>389</v>
      </c>
      <c r="G176" s="140"/>
      <c r="H176">
        <f t="shared" si="7"/>
        <v>1</v>
      </c>
      <c r="I176">
        <f t="shared" si="8"/>
        <v>0</v>
      </c>
      <c r="J176" s="123"/>
      <c r="K176" s="505"/>
    </row>
    <row r="177" spans="1:12" s="147" customFormat="1" ht="21.75" customHeight="1" x14ac:dyDescent="0.25">
      <c r="A177" s="151"/>
      <c r="B177" s="136">
        <v>7</v>
      </c>
      <c r="C177" s="443" t="s">
        <v>367</v>
      </c>
      <c r="D177" s="444"/>
      <c r="E177" s="445"/>
      <c r="F177" s="139" t="s">
        <v>389</v>
      </c>
      <c r="G177" s="140"/>
      <c r="H177">
        <f t="shared" si="7"/>
        <v>1</v>
      </c>
      <c r="I177">
        <f t="shared" si="8"/>
        <v>0</v>
      </c>
      <c r="J177" s="123"/>
      <c r="K177" s="505"/>
    </row>
    <row r="178" spans="1:12" s="147" customFormat="1" ht="35.25" customHeight="1" x14ac:dyDescent="0.25">
      <c r="A178" s="151"/>
      <c r="B178" s="136">
        <v>8</v>
      </c>
      <c r="C178" s="443" t="s">
        <v>368</v>
      </c>
      <c r="D178" s="444"/>
      <c r="E178" s="445"/>
      <c r="F178" s="139"/>
      <c r="G178" s="140" t="s">
        <v>390</v>
      </c>
      <c r="H178">
        <f t="shared" si="7"/>
        <v>0</v>
      </c>
      <c r="I178">
        <f t="shared" si="8"/>
        <v>0</v>
      </c>
      <c r="J178" s="123"/>
      <c r="K178" s="505"/>
    </row>
    <row r="179" spans="1:12" s="147" customFormat="1" ht="28.5" customHeight="1" x14ac:dyDescent="0.25">
      <c r="A179" s="151"/>
      <c r="B179" s="136">
        <v>9</v>
      </c>
      <c r="C179" s="443" t="s">
        <v>369</v>
      </c>
      <c r="D179" s="444"/>
      <c r="E179" s="445"/>
      <c r="F179" s="139"/>
      <c r="G179" s="140" t="s">
        <v>390</v>
      </c>
      <c r="H179">
        <f t="shared" si="7"/>
        <v>0</v>
      </c>
      <c r="I179">
        <f t="shared" si="8"/>
        <v>0</v>
      </c>
      <c r="J179" s="123"/>
      <c r="K179" s="505"/>
    </row>
    <row r="180" spans="1:12" s="147" customFormat="1" ht="21.75" customHeight="1" x14ac:dyDescent="0.25">
      <c r="A180" s="151"/>
      <c r="B180" s="136">
        <v>10</v>
      </c>
      <c r="C180" s="443" t="s">
        <v>370</v>
      </c>
      <c r="D180" s="444"/>
      <c r="E180" s="445"/>
      <c r="F180" s="139" t="s">
        <v>389</v>
      </c>
      <c r="G180" s="140"/>
      <c r="H180">
        <f t="shared" si="7"/>
        <v>1</v>
      </c>
      <c r="I180">
        <f t="shared" si="8"/>
        <v>0</v>
      </c>
      <c r="J180" s="123"/>
      <c r="K180" s="505"/>
    </row>
    <row r="181" spans="1:12" s="147" customFormat="1" ht="21.75" customHeight="1" x14ac:dyDescent="0.25">
      <c r="A181" s="151"/>
      <c r="B181" s="136">
        <v>11</v>
      </c>
      <c r="C181" s="443" t="s">
        <v>371</v>
      </c>
      <c r="D181" s="444"/>
      <c r="E181" s="445"/>
      <c r="F181" s="139" t="s">
        <v>389</v>
      </c>
      <c r="G181" s="140"/>
      <c r="H181">
        <f t="shared" si="7"/>
        <v>1</v>
      </c>
      <c r="I181">
        <f t="shared" si="8"/>
        <v>0</v>
      </c>
      <c r="J181" s="123"/>
      <c r="K181" s="505"/>
    </row>
    <row r="182" spans="1:12" s="147" customFormat="1" ht="21.75" customHeight="1" x14ac:dyDescent="0.25">
      <c r="A182" s="151"/>
      <c r="B182" s="136">
        <v>12</v>
      </c>
      <c r="C182" s="443" t="s">
        <v>372</v>
      </c>
      <c r="D182" s="444"/>
      <c r="E182" s="445"/>
      <c r="F182" s="139" t="s">
        <v>389</v>
      </c>
      <c r="G182" s="140"/>
      <c r="H182">
        <f t="shared" si="7"/>
        <v>1</v>
      </c>
      <c r="I182">
        <f t="shared" si="8"/>
        <v>0</v>
      </c>
      <c r="J182" s="123"/>
      <c r="K182" s="505"/>
    </row>
    <row r="183" spans="1:12" s="147" customFormat="1" ht="21.75" customHeight="1" x14ac:dyDescent="0.25">
      <c r="A183" s="151"/>
      <c r="B183" s="136">
        <v>13</v>
      </c>
      <c r="C183" s="443" t="s">
        <v>373</v>
      </c>
      <c r="D183" s="444"/>
      <c r="E183" s="445"/>
      <c r="F183" s="139" t="s">
        <v>389</v>
      </c>
      <c r="G183" s="140"/>
      <c r="H183">
        <f t="shared" si="7"/>
        <v>1</v>
      </c>
      <c r="I183">
        <f t="shared" si="8"/>
        <v>0</v>
      </c>
      <c r="J183" s="123"/>
      <c r="K183" s="505"/>
    </row>
    <row r="184" spans="1:12" s="147" customFormat="1" ht="21.75" customHeight="1" x14ac:dyDescent="0.25">
      <c r="A184" s="151"/>
      <c r="B184" s="136">
        <v>14</v>
      </c>
      <c r="C184" s="443" t="s">
        <v>374</v>
      </c>
      <c r="D184" s="444"/>
      <c r="E184" s="445"/>
      <c r="F184" s="139" t="s">
        <v>389</v>
      </c>
      <c r="G184" s="140"/>
      <c r="H184">
        <f t="shared" si="7"/>
        <v>1</v>
      </c>
      <c r="I184">
        <f t="shared" si="8"/>
        <v>0</v>
      </c>
      <c r="J184" s="123"/>
      <c r="K184" s="505"/>
    </row>
    <row r="185" spans="1:12" ht="21.75" customHeight="1" x14ac:dyDescent="0.25">
      <c r="A185" s="151"/>
      <c r="B185" s="136">
        <v>15</v>
      </c>
      <c r="C185" s="443" t="s">
        <v>375</v>
      </c>
      <c r="D185" s="444"/>
      <c r="E185" s="445"/>
      <c r="F185" s="139"/>
      <c r="G185" s="140" t="s">
        <v>390</v>
      </c>
      <c r="H185">
        <f t="shared" si="7"/>
        <v>0</v>
      </c>
      <c r="I185">
        <f t="shared" si="8"/>
        <v>0</v>
      </c>
      <c r="J185" s="123"/>
      <c r="K185" s="505"/>
      <c r="L185" s="147"/>
    </row>
    <row r="186" spans="1:12" ht="21.75" customHeight="1" x14ac:dyDescent="0.25">
      <c r="A186" s="151"/>
      <c r="B186" s="136">
        <v>16</v>
      </c>
      <c r="C186" s="443" t="s">
        <v>376</v>
      </c>
      <c r="D186" s="444"/>
      <c r="E186" s="445"/>
      <c r="F186" s="139"/>
      <c r="G186" s="140" t="s">
        <v>390</v>
      </c>
      <c r="H186">
        <f t="shared" si="7"/>
        <v>0</v>
      </c>
      <c r="I186">
        <f t="shared" si="8"/>
        <v>0</v>
      </c>
      <c r="J186" s="123"/>
      <c r="K186" s="505"/>
      <c r="L186" s="147"/>
    </row>
    <row r="187" spans="1:12" ht="21.75" customHeight="1" x14ac:dyDescent="0.25">
      <c r="A187" s="151"/>
      <c r="B187" s="136">
        <v>17</v>
      </c>
      <c r="C187" s="443" t="s">
        <v>377</v>
      </c>
      <c r="D187" s="444"/>
      <c r="E187" s="445"/>
      <c r="F187" s="139"/>
      <c r="G187" s="140" t="s">
        <v>390</v>
      </c>
      <c r="H187">
        <f t="shared" si="7"/>
        <v>0</v>
      </c>
      <c r="I187">
        <f t="shared" si="8"/>
        <v>0</v>
      </c>
      <c r="J187" s="123"/>
      <c r="K187" s="505"/>
      <c r="L187" s="147"/>
    </row>
    <row r="188" spans="1:12" ht="21.75" customHeight="1" x14ac:dyDescent="0.25">
      <c r="A188" s="151"/>
      <c r="B188" s="136">
        <v>18</v>
      </c>
      <c r="C188" s="443" t="s">
        <v>378</v>
      </c>
      <c r="D188" s="444"/>
      <c r="E188" s="445"/>
      <c r="F188" s="139"/>
      <c r="G188" s="140" t="s">
        <v>390</v>
      </c>
      <c r="H188"/>
      <c r="I188">
        <f t="shared" si="8"/>
        <v>0</v>
      </c>
      <c r="J188" s="123"/>
      <c r="K188" s="505"/>
      <c r="L188" s="147"/>
    </row>
    <row r="189" spans="1:12" ht="21.75" customHeight="1" thickBot="1" x14ac:dyDescent="0.3">
      <c r="A189" s="151"/>
      <c r="B189" s="137">
        <v>19</v>
      </c>
      <c r="C189" s="446" t="s">
        <v>391</v>
      </c>
      <c r="D189" s="447"/>
      <c r="E189" s="448"/>
      <c r="F189" s="141"/>
      <c r="G189" s="142" t="s">
        <v>390</v>
      </c>
      <c r="H189">
        <f>IF(F189="SI",1,0)</f>
        <v>0</v>
      </c>
      <c r="I189">
        <f>IF(G189="SI",1,0)</f>
        <v>0</v>
      </c>
      <c r="J189" s="123"/>
      <c r="K189" s="505"/>
      <c r="L189" s="147"/>
    </row>
    <row r="190" spans="1:12" x14ac:dyDescent="0.25">
      <c r="A190" s="151"/>
      <c r="B190" s="121"/>
      <c r="C190" s="121"/>
      <c r="D190" s="121"/>
      <c r="E190" s="121"/>
      <c r="F190" s="121"/>
      <c r="G190" s="121"/>
      <c r="H190" s="121"/>
      <c r="I190" s="121"/>
      <c r="J190" s="123"/>
      <c r="K190" s="505"/>
      <c r="L190" s="147"/>
    </row>
    <row r="191" spans="1:12" ht="15.75" thickBot="1" x14ac:dyDescent="0.3">
      <c r="A191" s="151"/>
      <c r="B191" s="121"/>
      <c r="C191" s="121"/>
      <c r="D191" s="121"/>
      <c r="E191" s="121"/>
      <c r="F191" s="121"/>
      <c r="G191" s="121"/>
      <c r="H191" s="121"/>
      <c r="I191" s="121"/>
      <c r="J191" s="123"/>
      <c r="K191" s="505"/>
      <c r="L191" s="147"/>
    </row>
    <row r="192" spans="1:12" s="147" customFormat="1" ht="30.75" thickBot="1" x14ac:dyDescent="0.3">
      <c r="A192" s="151"/>
      <c r="B192" s="121"/>
      <c r="C192" s="126" t="s">
        <v>379</v>
      </c>
      <c r="D192" s="449">
        <f>IF(F186="SI",19,SUM(H171:H189))</f>
        <v>9</v>
      </c>
      <c r="E192" s="450"/>
      <c r="F192" s="451"/>
      <c r="G192" s="121"/>
      <c r="H192"/>
      <c r="I192"/>
      <c r="J192" s="123"/>
      <c r="K192" s="505"/>
    </row>
    <row r="193" spans="1:11" s="147" customFormat="1" ht="30.75" thickBot="1" x14ac:dyDescent="0.3">
      <c r="A193" s="151"/>
      <c r="B193" s="121"/>
      <c r="C193" s="127" t="s">
        <v>392</v>
      </c>
      <c r="D193" s="143" t="s">
        <v>23</v>
      </c>
      <c r="E193" s="144" t="s">
        <v>22</v>
      </c>
      <c r="F193" s="145" t="s">
        <v>25</v>
      </c>
      <c r="G193" s="121"/>
      <c r="H193"/>
      <c r="I193"/>
      <c r="J193" s="123"/>
      <c r="K193" s="505"/>
    </row>
    <row r="194" spans="1:11" s="147" customFormat="1" ht="30.75" thickBot="1" x14ac:dyDescent="0.3">
      <c r="A194" s="151"/>
      <c r="B194" s="121"/>
      <c r="C194" s="127" t="s">
        <v>380</v>
      </c>
      <c r="D194" s="128" t="s">
        <v>381</v>
      </c>
      <c r="E194" s="125" t="s">
        <v>382</v>
      </c>
      <c r="F194" s="128" t="s">
        <v>393</v>
      </c>
      <c r="G194" s="121"/>
      <c r="H194"/>
      <c r="I194"/>
      <c r="J194" s="123"/>
      <c r="K194" s="505"/>
    </row>
    <row r="195" spans="1:11" s="147" customFormat="1" x14ac:dyDescent="0.25">
      <c r="A195" s="151"/>
      <c r="B195" s="121"/>
      <c r="C195" s="121"/>
      <c r="D195" s="121"/>
      <c r="E195" s="121"/>
      <c r="F195" s="121"/>
      <c r="G195" s="121"/>
      <c r="H195"/>
      <c r="I195"/>
      <c r="J195" s="123"/>
      <c r="K195" s="505"/>
    </row>
    <row r="196" spans="1:11" s="147" customFormat="1" x14ac:dyDescent="0.25">
      <c r="A196" s="151"/>
      <c r="B196" s="121"/>
      <c r="C196" s="121"/>
      <c r="D196" s="121"/>
      <c r="E196" s="121"/>
      <c r="F196" s="121"/>
      <c r="G196" s="121"/>
      <c r="H196"/>
      <c r="I196"/>
      <c r="J196" s="123"/>
      <c r="K196" s="505"/>
    </row>
    <row r="197" spans="1:11" s="147" customFormat="1" x14ac:dyDescent="0.25">
      <c r="A197" s="151"/>
      <c r="B197" s="121" t="s">
        <v>487</v>
      </c>
      <c r="C197" s="121"/>
      <c r="D197" s="121"/>
      <c r="E197" s="129"/>
      <c r="F197" s="129"/>
      <c r="G197" s="121"/>
      <c r="H197"/>
      <c r="I197"/>
      <c r="J197" s="123"/>
      <c r="K197" s="505"/>
    </row>
    <row r="198" spans="1:11" s="147" customFormat="1" ht="18.75" x14ac:dyDescent="0.3">
      <c r="A198" s="151"/>
      <c r="B198" s="130" t="s">
        <v>333</v>
      </c>
      <c r="C198" s="130"/>
      <c r="D198" s="131"/>
      <c r="E198" s="131" t="s">
        <v>334</v>
      </c>
      <c r="F198" s="131"/>
      <c r="G198" s="121"/>
      <c r="H198"/>
      <c r="I198"/>
      <c r="J198" s="123"/>
      <c r="K198" s="505"/>
    </row>
    <row r="199" spans="1:11" s="147" customFormat="1" x14ac:dyDescent="0.25">
      <c r="A199" s="151"/>
      <c r="B199" s="121"/>
      <c r="C199" s="121"/>
      <c r="D199" s="121"/>
      <c r="E199" s="121"/>
      <c r="F199" s="121"/>
      <c r="G199" s="121"/>
      <c r="H199" s="121"/>
      <c r="I199" s="121"/>
      <c r="J199" s="123"/>
      <c r="K199" s="505"/>
    </row>
    <row r="200" spans="1:11" s="147" customFormat="1" x14ac:dyDescent="0.25">
      <c r="A200" s="152"/>
      <c r="B200" s="122"/>
      <c r="C200" s="122"/>
      <c r="D200" s="122"/>
      <c r="E200" s="122"/>
      <c r="F200" s="122"/>
      <c r="G200" s="122"/>
      <c r="H200" s="122"/>
      <c r="I200" s="122"/>
      <c r="J200" s="132"/>
      <c r="K200" s="506"/>
    </row>
    <row r="201" spans="1:11" ht="15.75" thickBot="1" x14ac:dyDescent="0.3"/>
    <row r="202" spans="1:11" ht="15.75" thickBot="1" x14ac:dyDescent="0.3">
      <c r="B202" s="470" t="s">
        <v>353</v>
      </c>
      <c r="C202" s="471"/>
      <c r="D202" s="480"/>
      <c r="E202" s="481"/>
      <c r="F202" s="481"/>
      <c r="G202" s="482"/>
    </row>
    <row r="203" spans="1:11" ht="21" thickBot="1" x14ac:dyDescent="0.3">
      <c r="B203" s="473" t="s">
        <v>387</v>
      </c>
      <c r="C203" s="474"/>
      <c r="D203" s="475" t="s">
        <v>544</v>
      </c>
      <c r="E203" s="476"/>
      <c r="F203" s="476"/>
      <c r="G203" s="477"/>
    </row>
    <row r="204" spans="1:11" ht="15.75" thickBot="1" x14ac:dyDescent="0.3">
      <c r="B204" s="478" t="s">
        <v>355</v>
      </c>
      <c r="C204" s="479"/>
      <c r="D204" s="480"/>
      <c r="E204" s="481"/>
      <c r="F204" s="481"/>
      <c r="G204" s="482"/>
    </row>
    <row r="205" spans="1:11" ht="15.75" thickBot="1" x14ac:dyDescent="0.3">
      <c r="B205" s="478" t="s">
        <v>356</v>
      </c>
      <c r="C205" s="479"/>
      <c r="D205" s="480"/>
      <c r="E205" s="481"/>
      <c r="F205" s="481"/>
      <c r="G205" s="482"/>
    </row>
    <row r="206" spans="1:11" ht="15.75" thickBot="1" x14ac:dyDescent="0.3">
      <c r="B206" s="452" t="s">
        <v>357</v>
      </c>
      <c r="C206" s="453"/>
      <c r="D206" s="454"/>
      <c r="E206" s="455"/>
      <c r="F206" s="455"/>
      <c r="G206" s="456"/>
    </row>
    <row r="207" spans="1:11" x14ac:dyDescent="0.25">
      <c r="B207" s="124"/>
      <c r="C207" s="121"/>
      <c r="D207" s="121"/>
      <c r="E207" s="121"/>
      <c r="F207" s="121"/>
      <c r="G207" s="121"/>
    </row>
    <row r="208" spans="1:11" ht="15.75" thickBot="1" x14ac:dyDescent="0.3">
      <c r="B208" s="121"/>
      <c r="C208" s="121"/>
      <c r="D208" s="121"/>
      <c r="E208" s="121"/>
      <c r="F208" s="121"/>
      <c r="G208" s="121"/>
    </row>
    <row r="209" spans="2:7" ht="15.75" thickBot="1" x14ac:dyDescent="0.3">
      <c r="B209" s="457" t="s">
        <v>358</v>
      </c>
      <c r="C209" s="459" t="s">
        <v>394</v>
      </c>
      <c r="D209" s="460"/>
      <c r="E209" s="461"/>
      <c r="F209" s="462" t="s">
        <v>359</v>
      </c>
      <c r="G209" s="463"/>
    </row>
    <row r="210" spans="2:7" ht="15.75" thickBot="1" x14ac:dyDescent="0.3">
      <c r="B210" s="458"/>
      <c r="C210" s="464" t="s">
        <v>360</v>
      </c>
      <c r="D210" s="465"/>
      <c r="E210" s="466"/>
      <c r="F210" s="133" t="s">
        <v>389</v>
      </c>
      <c r="G210" s="161" t="s">
        <v>390</v>
      </c>
    </row>
    <row r="211" spans="2:7" x14ac:dyDescent="0.25">
      <c r="B211" s="135">
        <v>1</v>
      </c>
      <c r="C211" s="467" t="s">
        <v>361</v>
      </c>
      <c r="D211" s="468"/>
      <c r="E211" s="469"/>
      <c r="F211" s="138"/>
      <c r="G211" s="138"/>
    </row>
    <row r="212" spans="2:7" x14ac:dyDescent="0.25">
      <c r="B212" s="136">
        <v>2</v>
      </c>
      <c r="C212" s="443" t="s">
        <v>362</v>
      </c>
      <c r="D212" s="444"/>
      <c r="E212" s="445"/>
      <c r="F212" s="139"/>
      <c r="G212" s="140"/>
    </row>
    <row r="213" spans="2:7" x14ac:dyDescent="0.25">
      <c r="B213" s="136">
        <v>3</v>
      </c>
      <c r="C213" s="443" t="s">
        <v>363</v>
      </c>
      <c r="D213" s="444"/>
      <c r="E213" s="445"/>
      <c r="F213" s="139"/>
      <c r="G213" s="140"/>
    </row>
    <row r="214" spans="2:7" x14ac:dyDescent="0.25">
      <c r="B214" s="136">
        <v>4</v>
      </c>
      <c r="C214" s="443" t="s">
        <v>364</v>
      </c>
      <c r="D214" s="444"/>
      <c r="E214" s="445"/>
      <c r="F214" s="139"/>
      <c r="G214" s="140"/>
    </row>
    <row r="215" spans="2:7" x14ac:dyDescent="0.25">
      <c r="B215" s="136">
        <v>5</v>
      </c>
      <c r="C215" s="443" t="s">
        <v>365</v>
      </c>
      <c r="D215" s="444"/>
      <c r="E215" s="445"/>
      <c r="F215" s="139"/>
      <c r="G215" s="140"/>
    </row>
    <row r="216" spans="2:7" x14ac:dyDescent="0.25">
      <c r="B216" s="136">
        <v>6</v>
      </c>
      <c r="C216" s="443" t="s">
        <v>366</v>
      </c>
      <c r="D216" s="444"/>
      <c r="E216" s="445"/>
      <c r="F216" s="139"/>
      <c r="G216" s="140"/>
    </row>
    <row r="217" spans="2:7" x14ac:dyDescent="0.25">
      <c r="B217" s="136">
        <v>7</v>
      </c>
      <c r="C217" s="443" t="s">
        <v>367</v>
      </c>
      <c r="D217" s="444"/>
      <c r="E217" s="445"/>
      <c r="F217" s="139"/>
      <c r="G217" s="140"/>
    </row>
    <row r="218" spans="2:7" x14ac:dyDescent="0.25">
      <c r="B218" s="136">
        <v>8</v>
      </c>
      <c r="C218" s="443" t="s">
        <v>368</v>
      </c>
      <c r="D218" s="444"/>
      <c r="E218" s="445"/>
      <c r="F218" s="139"/>
      <c r="G218" s="140"/>
    </row>
    <row r="219" spans="2:7" x14ac:dyDescent="0.25">
      <c r="B219" s="136">
        <v>9</v>
      </c>
      <c r="C219" s="443" t="s">
        <v>369</v>
      </c>
      <c r="D219" s="444"/>
      <c r="E219" s="445"/>
      <c r="F219" s="139"/>
      <c r="G219" s="140"/>
    </row>
    <row r="220" spans="2:7" x14ac:dyDescent="0.25">
      <c r="B220" s="136">
        <v>10</v>
      </c>
      <c r="C220" s="443" t="s">
        <v>370</v>
      </c>
      <c r="D220" s="444"/>
      <c r="E220" s="445"/>
      <c r="F220" s="139"/>
      <c r="G220" s="140"/>
    </row>
    <row r="221" spans="2:7" x14ac:dyDescent="0.25">
      <c r="B221" s="136">
        <v>11</v>
      </c>
      <c r="C221" s="443" t="s">
        <v>371</v>
      </c>
      <c r="D221" s="444"/>
      <c r="E221" s="445"/>
      <c r="F221" s="139"/>
      <c r="G221" s="140"/>
    </row>
    <row r="222" spans="2:7" x14ac:dyDescent="0.25">
      <c r="B222" s="136">
        <v>12</v>
      </c>
      <c r="C222" s="443" t="s">
        <v>372</v>
      </c>
      <c r="D222" s="444"/>
      <c r="E222" s="445"/>
      <c r="F222" s="139"/>
      <c r="G222" s="140"/>
    </row>
    <row r="223" spans="2:7" x14ac:dyDescent="0.25">
      <c r="B223" s="136">
        <v>13</v>
      </c>
      <c r="C223" s="443" t="s">
        <v>373</v>
      </c>
      <c r="D223" s="444"/>
      <c r="E223" s="445"/>
      <c r="F223" s="139"/>
      <c r="G223" s="140"/>
    </row>
    <row r="224" spans="2:7" x14ac:dyDescent="0.25">
      <c r="B224" s="136">
        <v>14</v>
      </c>
      <c r="C224" s="443" t="s">
        <v>374</v>
      </c>
      <c r="D224" s="444"/>
      <c r="E224" s="445"/>
      <c r="F224" s="139"/>
      <c r="G224" s="140"/>
    </row>
    <row r="225" spans="2:7" x14ac:dyDescent="0.25">
      <c r="B225" s="136">
        <v>15</v>
      </c>
      <c r="C225" s="443" t="s">
        <v>375</v>
      </c>
      <c r="D225" s="444"/>
      <c r="E225" s="445"/>
      <c r="F225" s="139"/>
      <c r="G225" s="140"/>
    </row>
    <row r="226" spans="2:7" x14ac:dyDescent="0.25">
      <c r="B226" s="136">
        <v>16</v>
      </c>
      <c r="C226" s="443" t="s">
        <v>376</v>
      </c>
      <c r="D226" s="444"/>
      <c r="E226" s="445"/>
      <c r="F226" s="139"/>
      <c r="G226" s="140"/>
    </row>
    <row r="227" spans="2:7" x14ac:dyDescent="0.25">
      <c r="B227" s="136">
        <v>17</v>
      </c>
      <c r="C227" s="443" t="s">
        <v>377</v>
      </c>
      <c r="D227" s="444"/>
      <c r="E227" s="445"/>
      <c r="F227" s="139"/>
      <c r="G227" s="140"/>
    </row>
    <row r="228" spans="2:7" x14ac:dyDescent="0.25">
      <c r="B228" s="136">
        <v>18</v>
      </c>
      <c r="C228" s="443" t="s">
        <v>378</v>
      </c>
      <c r="D228" s="444"/>
      <c r="E228" s="445"/>
      <c r="F228" s="139"/>
      <c r="G228" s="140"/>
    </row>
    <row r="229" spans="2:7" ht="15.75" thickBot="1" x14ac:dyDescent="0.3">
      <c r="B229" s="137">
        <v>19</v>
      </c>
      <c r="C229" s="446" t="s">
        <v>391</v>
      </c>
      <c r="D229" s="447"/>
      <c r="E229" s="448"/>
      <c r="F229" s="141"/>
      <c r="G229" s="142"/>
    </row>
    <row r="230" spans="2:7" x14ac:dyDescent="0.25">
      <c r="B230" s="121"/>
      <c r="C230" s="121"/>
      <c r="D230" s="121"/>
      <c r="E230" s="121"/>
      <c r="F230" s="121"/>
      <c r="G230" s="121"/>
    </row>
    <row r="231" spans="2:7" ht="15.75" thickBot="1" x14ac:dyDescent="0.3">
      <c r="B231" s="121"/>
      <c r="C231" s="121"/>
      <c r="D231" s="121"/>
      <c r="E231" s="121"/>
      <c r="F231" s="121"/>
      <c r="G231" s="121"/>
    </row>
    <row r="232" spans="2:7" ht="30.75" thickBot="1" x14ac:dyDescent="0.3">
      <c r="B232" s="121"/>
      <c r="C232" s="126" t="s">
        <v>379</v>
      </c>
      <c r="D232" s="449">
        <f>IF(F226="SI",19,SUM(H211:H229))</f>
        <v>0</v>
      </c>
      <c r="E232" s="450"/>
      <c r="F232" s="451"/>
      <c r="G232" s="121"/>
    </row>
    <row r="233" spans="2:7" ht="30.75" thickBot="1" x14ac:dyDescent="0.3">
      <c r="B233" s="121"/>
      <c r="C233" s="127" t="s">
        <v>392</v>
      </c>
      <c r="D233" s="143" t="s">
        <v>23</v>
      </c>
      <c r="E233" s="144" t="s">
        <v>22</v>
      </c>
      <c r="F233" s="145" t="s">
        <v>25</v>
      </c>
      <c r="G233" s="121"/>
    </row>
    <row r="234" spans="2:7" ht="30.75" thickBot="1" x14ac:dyDescent="0.3">
      <c r="B234" s="121"/>
      <c r="C234" s="127" t="s">
        <v>380</v>
      </c>
      <c r="D234" s="128" t="s">
        <v>381</v>
      </c>
      <c r="E234" s="125" t="s">
        <v>382</v>
      </c>
      <c r="F234" s="128" t="s">
        <v>393</v>
      </c>
      <c r="G234" s="121"/>
    </row>
    <row r="235" spans="2:7" x14ac:dyDescent="0.25">
      <c r="B235" s="121"/>
      <c r="C235" s="121"/>
      <c r="D235" s="121"/>
      <c r="E235" s="121"/>
      <c r="F235" s="121"/>
      <c r="G235" s="121"/>
    </row>
    <row r="236" spans="2:7" x14ac:dyDescent="0.25">
      <c r="B236" s="121"/>
      <c r="C236" s="121"/>
      <c r="D236" s="121"/>
      <c r="E236" s="121"/>
      <c r="F236" s="121"/>
      <c r="G236" s="121"/>
    </row>
    <row r="237" spans="2:7" x14ac:dyDescent="0.25">
      <c r="B237" s="121"/>
      <c r="C237" s="121"/>
      <c r="D237" s="121"/>
      <c r="E237" s="129"/>
      <c r="F237" s="129"/>
      <c r="G237" s="121"/>
    </row>
    <row r="238" spans="2:7" ht="18.75" x14ac:dyDescent="0.3">
      <c r="B238" s="130" t="s">
        <v>333</v>
      </c>
      <c r="C238" s="130"/>
      <c r="D238" s="131"/>
      <c r="E238" s="131" t="s">
        <v>334</v>
      </c>
      <c r="F238" s="131"/>
      <c r="G238" s="121"/>
    </row>
    <row r="242" spans="2:7" ht="15.75" thickBot="1" x14ac:dyDescent="0.3">
      <c r="B242" s="470" t="s">
        <v>353</v>
      </c>
      <c r="C242" s="471"/>
      <c r="D242" s="472" t="s">
        <v>487</v>
      </c>
      <c r="E242" s="455"/>
      <c r="F242" s="455"/>
      <c r="G242" s="456"/>
    </row>
    <row r="243" spans="2:7" ht="35.25" customHeight="1" thickBot="1" x14ac:dyDescent="0.3">
      <c r="B243" s="473" t="s">
        <v>395</v>
      </c>
      <c r="C243" s="474"/>
      <c r="D243" s="475" t="s">
        <v>534</v>
      </c>
      <c r="E243" s="476"/>
      <c r="F243" s="476"/>
      <c r="G243" s="477"/>
    </row>
    <row r="244" spans="2:7" ht="15.75" thickBot="1" x14ac:dyDescent="0.3">
      <c r="B244" s="478" t="s">
        <v>355</v>
      </c>
      <c r="C244" s="479"/>
      <c r="D244" s="480" t="str">
        <f>IF($D$4="","",$D$4)</f>
        <v>LUIS ENRIQUE COLLANTE</v>
      </c>
      <c r="E244" s="481"/>
      <c r="F244" s="481"/>
      <c r="G244" s="482"/>
    </row>
    <row r="245" spans="2:7" ht="15.75" thickBot="1" x14ac:dyDescent="0.3">
      <c r="B245" s="478" t="s">
        <v>356</v>
      </c>
      <c r="C245" s="479"/>
      <c r="D245" s="480" t="str">
        <f>IF($D$5="","",$D$5)</f>
        <v>OFICINA DE INFORMÁTICA</v>
      </c>
      <c r="E245" s="481"/>
      <c r="F245" s="481"/>
      <c r="G245" s="482"/>
    </row>
    <row r="246" spans="2:7" ht="15.75" thickBot="1" x14ac:dyDescent="0.3">
      <c r="B246" s="452" t="s">
        <v>357</v>
      </c>
      <c r="C246" s="453"/>
      <c r="D246" s="454">
        <v>44148</v>
      </c>
      <c r="E246" s="455"/>
      <c r="F246" s="455"/>
      <c r="G246" s="456"/>
    </row>
    <row r="247" spans="2:7" x14ac:dyDescent="0.25">
      <c r="B247" s="124"/>
      <c r="C247" s="121"/>
      <c r="D247" s="121"/>
      <c r="E247" s="121"/>
      <c r="F247" s="121"/>
      <c r="G247" s="121"/>
    </row>
    <row r="248" spans="2:7" ht="15.75" thickBot="1" x14ac:dyDescent="0.3">
      <c r="B248" s="121"/>
      <c r="C248" s="121"/>
      <c r="D248" s="121"/>
      <c r="E248" s="121"/>
      <c r="F248" s="121"/>
      <c r="G248" s="121"/>
    </row>
    <row r="249" spans="2:7" ht="15.75" thickBot="1" x14ac:dyDescent="0.3">
      <c r="B249" s="457" t="s">
        <v>358</v>
      </c>
      <c r="C249" s="459" t="s">
        <v>394</v>
      </c>
      <c r="D249" s="460"/>
      <c r="E249" s="461"/>
      <c r="F249" s="462" t="s">
        <v>359</v>
      </c>
      <c r="G249" s="463"/>
    </row>
    <row r="250" spans="2:7" ht="15.75" thickBot="1" x14ac:dyDescent="0.3">
      <c r="B250" s="458"/>
      <c r="C250" s="464" t="s">
        <v>360</v>
      </c>
      <c r="D250" s="465"/>
      <c r="E250" s="466"/>
      <c r="F250" s="133" t="s">
        <v>389</v>
      </c>
      <c r="G250" s="161" t="s">
        <v>390</v>
      </c>
    </row>
    <row r="251" spans="2:7" x14ac:dyDescent="0.25">
      <c r="B251" s="135">
        <v>1</v>
      </c>
      <c r="C251" s="467" t="s">
        <v>361</v>
      </c>
      <c r="D251" s="468"/>
      <c r="E251" s="469"/>
      <c r="F251" s="138" t="s">
        <v>389</v>
      </c>
      <c r="G251" s="138"/>
    </row>
    <row r="252" spans="2:7" x14ac:dyDescent="0.25">
      <c r="B252" s="136">
        <v>2</v>
      </c>
      <c r="C252" s="443" t="s">
        <v>362</v>
      </c>
      <c r="D252" s="444"/>
      <c r="E252" s="445"/>
      <c r="F252" s="139" t="s">
        <v>389</v>
      </c>
      <c r="G252" s="140"/>
    </row>
    <row r="253" spans="2:7" x14ac:dyDescent="0.25">
      <c r="B253" s="136">
        <v>3</v>
      </c>
      <c r="C253" s="443" t="s">
        <v>363</v>
      </c>
      <c r="D253" s="444"/>
      <c r="E253" s="445"/>
      <c r="F253" s="139" t="s">
        <v>389</v>
      </c>
      <c r="G253" s="140"/>
    </row>
    <row r="254" spans="2:7" x14ac:dyDescent="0.25">
      <c r="B254" s="136">
        <v>4</v>
      </c>
      <c r="C254" s="443" t="s">
        <v>364</v>
      </c>
      <c r="D254" s="444"/>
      <c r="E254" s="445"/>
      <c r="F254" s="139" t="s">
        <v>389</v>
      </c>
      <c r="G254" s="140"/>
    </row>
    <row r="255" spans="2:7" x14ac:dyDescent="0.25">
      <c r="B255" s="136">
        <v>5</v>
      </c>
      <c r="C255" s="443" t="s">
        <v>365</v>
      </c>
      <c r="D255" s="444"/>
      <c r="E255" s="445"/>
      <c r="F255" s="139" t="s">
        <v>389</v>
      </c>
      <c r="G255" s="140"/>
    </row>
    <row r="256" spans="2:7" x14ac:dyDescent="0.25">
      <c r="B256" s="136">
        <v>6</v>
      </c>
      <c r="C256" s="443" t="s">
        <v>366</v>
      </c>
      <c r="D256" s="444"/>
      <c r="E256" s="445"/>
      <c r="F256" s="139" t="s">
        <v>389</v>
      </c>
      <c r="G256" s="140"/>
    </row>
    <row r="257" spans="2:7" x14ac:dyDescent="0.25">
      <c r="B257" s="136">
        <v>7</v>
      </c>
      <c r="C257" s="443" t="s">
        <v>367</v>
      </c>
      <c r="D257" s="444"/>
      <c r="E257" s="445"/>
      <c r="F257" s="139" t="s">
        <v>389</v>
      </c>
      <c r="G257" s="140"/>
    </row>
    <row r="258" spans="2:7" x14ac:dyDescent="0.25">
      <c r="B258" s="136">
        <v>8</v>
      </c>
      <c r="C258" s="443" t="s">
        <v>368</v>
      </c>
      <c r="D258" s="444"/>
      <c r="E258" s="445"/>
      <c r="F258" s="139"/>
      <c r="G258" s="140" t="s">
        <v>390</v>
      </c>
    </row>
    <row r="259" spans="2:7" x14ac:dyDescent="0.25">
      <c r="B259" s="136">
        <v>9</v>
      </c>
      <c r="C259" s="443" t="s">
        <v>369</v>
      </c>
      <c r="D259" s="444"/>
      <c r="E259" s="445"/>
      <c r="F259" s="139" t="s">
        <v>389</v>
      </c>
      <c r="G259" s="140"/>
    </row>
    <row r="260" spans="2:7" x14ac:dyDescent="0.25">
      <c r="B260" s="136">
        <v>10</v>
      </c>
      <c r="C260" s="443" t="s">
        <v>370</v>
      </c>
      <c r="D260" s="444"/>
      <c r="E260" s="445"/>
      <c r="F260" s="139" t="s">
        <v>389</v>
      </c>
      <c r="G260" s="140"/>
    </row>
    <row r="261" spans="2:7" x14ac:dyDescent="0.25">
      <c r="B261" s="136">
        <v>11</v>
      </c>
      <c r="C261" s="443" t="s">
        <v>371</v>
      </c>
      <c r="D261" s="444"/>
      <c r="E261" s="445"/>
      <c r="F261" s="139" t="s">
        <v>389</v>
      </c>
      <c r="G261" s="140"/>
    </row>
    <row r="262" spans="2:7" x14ac:dyDescent="0.25">
      <c r="B262" s="136">
        <v>12</v>
      </c>
      <c r="C262" s="443" t="s">
        <v>372</v>
      </c>
      <c r="D262" s="444"/>
      <c r="E262" s="445"/>
      <c r="F262" s="139" t="s">
        <v>389</v>
      </c>
      <c r="G262" s="140"/>
    </row>
    <row r="263" spans="2:7" x14ac:dyDescent="0.25">
      <c r="B263" s="136">
        <v>13</v>
      </c>
      <c r="C263" s="443" t="s">
        <v>373</v>
      </c>
      <c r="D263" s="444"/>
      <c r="E263" s="445"/>
      <c r="F263" s="139" t="s">
        <v>389</v>
      </c>
      <c r="G263" s="140"/>
    </row>
    <row r="264" spans="2:7" x14ac:dyDescent="0.25">
      <c r="B264" s="136">
        <v>14</v>
      </c>
      <c r="C264" s="443" t="s">
        <v>374</v>
      </c>
      <c r="D264" s="444"/>
      <c r="E264" s="445"/>
      <c r="F264" s="139" t="s">
        <v>389</v>
      </c>
      <c r="G264" s="140"/>
    </row>
    <row r="265" spans="2:7" x14ac:dyDescent="0.25">
      <c r="B265" s="136">
        <v>15</v>
      </c>
      <c r="C265" s="443" t="s">
        <v>375</v>
      </c>
      <c r="D265" s="444"/>
      <c r="E265" s="445"/>
      <c r="F265" s="139" t="s">
        <v>389</v>
      </c>
      <c r="G265" s="140"/>
    </row>
    <row r="266" spans="2:7" x14ac:dyDescent="0.25">
      <c r="B266" s="136">
        <v>16</v>
      </c>
      <c r="C266" s="443" t="s">
        <v>376</v>
      </c>
      <c r="D266" s="444"/>
      <c r="E266" s="445"/>
      <c r="F266" s="139"/>
      <c r="G266" s="140" t="s">
        <v>390</v>
      </c>
    </row>
    <row r="267" spans="2:7" x14ac:dyDescent="0.25">
      <c r="B267" s="136">
        <v>17</v>
      </c>
      <c r="C267" s="443" t="s">
        <v>377</v>
      </c>
      <c r="D267" s="444"/>
      <c r="E267" s="445"/>
      <c r="F267" s="139" t="s">
        <v>389</v>
      </c>
      <c r="G267" s="140"/>
    </row>
    <row r="268" spans="2:7" x14ac:dyDescent="0.25">
      <c r="B268" s="136">
        <v>18</v>
      </c>
      <c r="C268" s="443" t="s">
        <v>378</v>
      </c>
      <c r="D268" s="444"/>
      <c r="E268" s="445"/>
      <c r="F268" s="139" t="s">
        <v>389</v>
      </c>
      <c r="G268" s="140"/>
    </row>
    <row r="269" spans="2:7" ht="15.75" thickBot="1" x14ac:dyDescent="0.3">
      <c r="B269" s="137">
        <v>19</v>
      </c>
      <c r="C269" s="446" t="s">
        <v>391</v>
      </c>
      <c r="D269" s="447"/>
      <c r="E269" s="448"/>
      <c r="F269" s="141"/>
      <c r="G269" s="142" t="s">
        <v>390</v>
      </c>
    </row>
    <row r="270" spans="2:7" x14ac:dyDescent="0.25">
      <c r="B270" s="121"/>
      <c r="C270" s="121"/>
      <c r="D270" s="121"/>
      <c r="E270" s="121"/>
      <c r="F270" s="121"/>
      <c r="G270" s="121"/>
    </row>
    <row r="271" spans="2:7" ht="15.75" thickBot="1" x14ac:dyDescent="0.3">
      <c r="B271" s="121"/>
      <c r="C271" s="121"/>
      <c r="D271" s="121"/>
      <c r="E271" s="121"/>
      <c r="F271" s="121"/>
      <c r="G271" s="121"/>
    </row>
    <row r="272" spans="2:7" ht="30.75" thickBot="1" x14ac:dyDescent="0.3">
      <c r="B272" s="121"/>
      <c r="C272" s="126" t="s">
        <v>379</v>
      </c>
      <c r="D272" s="449">
        <v>16</v>
      </c>
      <c r="E272" s="450"/>
      <c r="F272" s="451"/>
      <c r="G272" s="121"/>
    </row>
    <row r="273" spans="2:7" ht="30.75" thickBot="1" x14ac:dyDescent="0.3">
      <c r="B273" s="121"/>
      <c r="C273" s="127" t="s">
        <v>392</v>
      </c>
      <c r="D273" s="143" t="s">
        <v>23</v>
      </c>
      <c r="E273" s="144" t="s">
        <v>22</v>
      </c>
      <c r="F273" s="145" t="s">
        <v>25</v>
      </c>
      <c r="G273" s="121"/>
    </row>
    <row r="274" spans="2:7" ht="30.75" thickBot="1" x14ac:dyDescent="0.3">
      <c r="B274" s="121"/>
      <c r="C274" s="127" t="s">
        <v>380</v>
      </c>
      <c r="D274" s="128" t="s">
        <v>381</v>
      </c>
      <c r="E274" s="125" t="s">
        <v>382</v>
      </c>
      <c r="F274" s="128" t="s">
        <v>393</v>
      </c>
      <c r="G274" s="121"/>
    </row>
    <row r="275" spans="2:7" x14ac:dyDescent="0.25">
      <c r="B275" s="121"/>
      <c r="C275" s="121"/>
      <c r="D275" s="121"/>
      <c r="E275" s="121"/>
      <c r="F275" s="121"/>
      <c r="G275" s="121"/>
    </row>
    <row r="276" spans="2:7" x14ac:dyDescent="0.25">
      <c r="B276" s="121"/>
      <c r="C276" s="121"/>
      <c r="D276" s="121"/>
      <c r="E276" s="121"/>
      <c r="F276" s="121"/>
      <c r="G276" s="121"/>
    </row>
    <row r="277" spans="2:7" x14ac:dyDescent="0.25">
      <c r="B277" s="121" t="s">
        <v>487</v>
      </c>
      <c r="C277" s="121"/>
      <c r="D277" s="121"/>
      <c r="E277" s="129"/>
      <c r="F277" s="129"/>
      <c r="G277" s="121"/>
    </row>
    <row r="278" spans="2:7" ht="18.75" x14ac:dyDescent="0.3">
      <c r="B278" s="130" t="s">
        <v>333</v>
      </c>
      <c r="C278" s="130"/>
      <c r="D278" s="131"/>
      <c r="E278" s="131" t="s">
        <v>334</v>
      </c>
      <c r="F278" s="131"/>
      <c r="G278" s="121"/>
    </row>
    <row r="280" spans="2:7" ht="15.75" thickBot="1" x14ac:dyDescent="0.3"/>
    <row r="281" spans="2:7" ht="15.75" thickBot="1" x14ac:dyDescent="0.3">
      <c r="B281" s="470" t="s">
        <v>353</v>
      </c>
      <c r="C281" s="471"/>
      <c r="D281" s="472" t="s">
        <v>487</v>
      </c>
      <c r="E281" s="455"/>
      <c r="F281" s="455"/>
      <c r="G281" s="456"/>
    </row>
    <row r="282" spans="2:7" ht="34.5" customHeight="1" thickBot="1" x14ac:dyDescent="0.3">
      <c r="B282" s="473" t="s">
        <v>396</v>
      </c>
      <c r="C282" s="474"/>
      <c r="D282" s="475" t="s">
        <v>535</v>
      </c>
      <c r="E282" s="476"/>
      <c r="F282" s="476"/>
      <c r="G282" s="477"/>
    </row>
    <row r="283" spans="2:7" ht="15.75" thickBot="1" x14ac:dyDescent="0.3">
      <c r="B283" s="478" t="s">
        <v>355</v>
      </c>
      <c r="C283" s="479"/>
      <c r="D283" s="480" t="str">
        <f>IF($D$4="","",$D$4)</f>
        <v>LUIS ENRIQUE COLLANTE</v>
      </c>
      <c r="E283" s="481"/>
      <c r="F283" s="481"/>
      <c r="G283" s="482"/>
    </row>
    <row r="284" spans="2:7" ht="15.75" thickBot="1" x14ac:dyDescent="0.3">
      <c r="B284" s="478" t="s">
        <v>356</v>
      </c>
      <c r="C284" s="479"/>
      <c r="D284" s="480" t="str">
        <f>IF($D$5="","",$D$5)</f>
        <v>OFICINA DE INFORMÁTICA</v>
      </c>
      <c r="E284" s="481"/>
      <c r="F284" s="481"/>
      <c r="G284" s="482"/>
    </row>
    <row r="285" spans="2:7" ht="15.75" thickBot="1" x14ac:dyDescent="0.3">
      <c r="B285" s="452" t="s">
        <v>357</v>
      </c>
      <c r="C285" s="453"/>
      <c r="D285" s="454">
        <v>44148</v>
      </c>
      <c r="E285" s="455"/>
      <c r="F285" s="455"/>
      <c r="G285" s="456"/>
    </row>
    <row r="286" spans="2:7" x14ac:dyDescent="0.25">
      <c r="B286" s="124"/>
      <c r="C286" s="121"/>
      <c r="D286" s="121"/>
      <c r="E286" s="121"/>
      <c r="F286" s="121"/>
      <c r="G286" s="121"/>
    </row>
    <row r="287" spans="2:7" ht="15.75" thickBot="1" x14ac:dyDescent="0.3">
      <c r="B287" s="121"/>
      <c r="C287" s="121"/>
      <c r="D287" s="121"/>
      <c r="E287" s="121"/>
      <c r="F287" s="121"/>
      <c r="G287" s="121"/>
    </row>
    <row r="288" spans="2:7" ht="15.75" thickBot="1" x14ac:dyDescent="0.3">
      <c r="B288" s="457" t="s">
        <v>358</v>
      </c>
      <c r="C288" s="459" t="s">
        <v>394</v>
      </c>
      <c r="D288" s="460"/>
      <c r="E288" s="461"/>
      <c r="F288" s="462" t="s">
        <v>359</v>
      </c>
      <c r="G288" s="463"/>
    </row>
    <row r="289" spans="2:7" ht="15.75" thickBot="1" x14ac:dyDescent="0.3">
      <c r="B289" s="458"/>
      <c r="C289" s="464" t="s">
        <v>360</v>
      </c>
      <c r="D289" s="465"/>
      <c r="E289" s="466"/>
      <c r="F289" s="133" t="s">
        <v>389</v>
      </c>
      <c r="G289" s="161" t="s">
        <v>390</v>
      </c>
    </row>
    <row r="290" spans="2:7" x14ac:dyDescent="0.25">
      <c r="B290" s="135">
        <v>1</v>
      </c>
      <c r="C290" s="467" t="s">
        <v>361</v>
      </c>
      <c r="D290" s="468"/>
      <c r="E290" s="469"/>
      <c r="F290" s="138" t="s">
        <v>389</v>
      </c>
      <c r="G290" s="138"/>
    </row>
    <row r="291" spans="2:7" x14ac:dyDescent="0.25">
      <c r="B291" s="136">
        <v>2</v>
      </c>
      <c r="C291" s="443" t="s">
        <v>362</v>
      </c>
      <c r="D291" s="444"/>
      <c r="E291" s="445"/>
      <c r="F291" s="139"/>
      <c r="G291" s="140" t="s">
        <v>390</v>
      </c>
    </row>
    <row r="292" spans="2:7" x14ac:dyDescent="0.25">
      <c r="B292" s="136">
        <v>3</v>
      </c>
      <c r="C292" s="443" t="s">
        <v>363</v>
      </c>
      <c r="D292" s="444"/>
      <c r="E292" s="445"/>
      <c r="F292" s="139"/>
      <c r="G292" s="140" t="s">
        <v>390</v>
      </c>
    </row>
    <row r="293" spans="2:7" x14ac:dyDescent="0.25">
      <c r="B293" s="136">
        <v>4</v>
      </c>
      <c r="C293" s="443" t="s">
        <v>364</v>
      </c>
      <c r="D293" s="444"/>
      <c r="E293" s="445"/>
      <c r="F293" s="139"/>
      <c r="G293" s="140" t="s">
        <v>390</v>
      </c>
    </row>
    <row r="294" spans="2:7" x14ac:dyDescent="0.25">
      <c r="B294" s="136">
        <v>5</v>
      </c>
      <c r="C294" s="443" t="s">
        <v>365</v>
      </c>
      <c r="D294" s="444"/>
      <c r="E294" s="445"/>
      <c r="F294" s="139" t="s">
        <v>389</v>
      </c>
      <c r="G294" s="140"/>
    </row>
    <row r="295" spans="2:7" x14ac:dyDescent="0.25">
      <c r="B295" s="136">
        <v>6</v>
      </c>
      <c r="C295" s="443" t="s">
        <v>366</v>
      </c>
      <c r="D295" s="444"/>
      <c r="E295" s="445"/>
      <c r="F295" s="139" t="s">
        <v>389</v>
      </c>
      <c r="G295" s="140"/>
    </row>
    <row r="296" spans="2:7" x14ac:dyDescent="0.25">
      <c r="B296" s="136">
        <v>7</v>
      </c>
      <c r="C296" s="443" t="s">
        <v>367</v>
      </c>
      <c r="D296" s="444"/>
      <c r="E296" s="445"/>
      <c r="F296" s="139"/>
      <c r="G296" s="140" t="s">
        <v>390</v>
      </c>
    </row>
    <row r="297" spans="2:7" x14ac:dyDescent="0.25">
      <c r="B297" s="136">
        <v>8</v>
      </c>
      <c r="C297" s="443" t="s">
        <v>368</v>
      </c>
      <c r="D297" s="444"/>
      <c r="E297" s="445"/>
      <c r="F297" s="139"/>
      <c r="G297" s="140" t="s">
        <v>390</v>
      </c>
    </row>
    <row r="298" spans="2:7" x14ac:dyDescent="0.25">
      <c r="B298" s="136">
        <v>9</v>
      </c>
      <c r="C298" s="443" t="s">
        <v>369</v>
      </c>
      <c r="D298" s="444"/>
      <c r="E298" s="445"/>
      <c r="F298" s="139" t="s">
        <v>389</v>
      </c>
      <c r="G298" s="140"/>
    </row>
    <row r="299" spans="2:7" x14ac:dyDescent="0.25">
      <c r="B299" s="136">
        <v>10</v>
      </c>
      <c r="C299" s="443" t="s">
        <v>370</v>
      </c>
      <c r="D299" s="444"/>
      <c r="E299" s="445"/>
      <c r="F299" s="139" t="s">
        <v>389</v>
      </c>
      <c r="G299" s="140"/>
    </row>
    <row r="300" spans="2:7" x14ac:dyDescent="0.25">
      <c r="B300" s="136">
        <v>11</v>
      </c>
      <c r="C300" s="443" t="s">
        <v>371</v>
      </c>
      <c r="D300" s="444"/>
      <c r="E300" s="445"/>
      <c r="F300" s="139" t="s">
        <v>389</v>
      </c>
      <c r="G300" s="140"/>
    </row>
    <row r="301" spans="2:7" x14ac:dyDescent="0.25">
      <c r="B301" s="136">
        <v>12</v>
      </c>
      <c r="C301" s="443" t="s">
        <v>372</v>
      </c>
      <c r="D301" s="444"/>
      <c r="E301" s="445"/>
      <c r="F301" s="139" t="s">
        <v>389</v>
      </c>
      <c r="G301" s="140"/>
    </row>
    <row r="302" spans="2:7" x14ac:dyDescent="0.25">
      <c r="B302" s="136">
        <v>13</v>
      </c>
      <c r="C302" s="443" t="s">
        <v>373</v>
      </c>
      <c r="D302" s="444"/>
      <c r="E302" s="445"/>
      <c r="F302" s="139" t="s">
        <v>389</v>
      </c>
      <c r="G302" s="140"/>
    </row>
    <row r="303" spans="2:7" x14ac:dyDescent="0.25">
      <c r="B303" s="136">
        <v>14</v>
      </c>
      <c r="C303" s="443" t="s">
        <v>374</v>
      </c>
      <c r="D303" s="444"/>
      <c r="E303" s="445"/>
      <c r="F303" s="139" t="s">
        <v>389</v>
      </c>
      <c r="G303" s="140"/>
    </row>
    <row r="304" spans="2:7" x14ac:dyDescent="0.25">
      <c r="B304" s="136">
        <v>15</v>
      </c>
      <c r="C304" s="443" t="s">
        <v>375</v>
      </c>
      <c r="D304" s="444"/>
      <c r="E304" s="445"/>
      <c r="F304" s="139"/>
      <c r="G304" s="140" t="s">
        <v>390</v>
      </c>
    </row>
    <row r="305" spans="2:7" x14ac:dyDescent="0.25">
      <c r="B305" s="136">
        <v>16</v>
      </c>
      <c r="C305" s="443" t="s">
        <v>376</v>
      </c>
      <c r="D305" s="444"/>
      <c r="E305" s="445"/>
      <c r="F305" s="139"/>
      <c r="G305" s="140" t="s">
        <v>390</v>
      </c>
    </row>
    <row r="306" spans="2:7" x14ac:dyDescent="0.25">
      <c r="B306" s="136">
        <v>17</v>
      </c>
      <c r="C306" s="443" t="s">
        <v>377</v>
      </c>
      <c r="D306" s="444"/>
      <c r="E306" s="445"/>
      <c r="F306" s="139"/>
      <c r="G306" s="140" t="s">
        <v>390</v>
      </c>
    </row>
    <row r="307" spans="2:7" x14ac:dyDescent="0.25">
      <c r="B307" s="136">
        <v>18</v>
      </c>
      <c r="C307" s="443" t="s">
        <v>378</v>
      </c>
      <c r="D307" s="444"/>
      <c r="E307" s="445"/>
      <c r="F307" s="139"/>
      <c r="G307" s="140" t="s">
        <v>390</v>
      </c>
    </row>
    <row r="308" spans="2:7" ht="15.75" thickBot="1" x14ac:dyDescent="0.3">
      <c r="B308" s="137">
        <v>19</v>
      </c>
      <c r="C308" s="446" t="s">
        <v>391</v>
      </c>
      <c r="D308" s="447"/>
      <c r="E308" s="448"/>
      <c r="F308" s="141"/>
      <c r="G308" s="142" t="s">
        <v>390</v>
      </c>
    </row>
    <row r="309" spans="2:7" x14ac:dyDescent="0.25">
      <c r="B309" s="121"/>
      <c r="C309" s="121"/>
      <c r="D309" s="121"/>
      <c r="E309" s="121"/>
      <c r="F309" s="121"/>
      <c r="G309" s="121"/>
    </row>
    <row r="310" spans="2:7" ht="15.75" thickBot="1" x14ac:dyDescent="0.3">
      <c r="B310" s="121"/>
      <c r="C310" s="121"/>
      <c r="D310" s="121"/>
      <c r="E310" s="121"/>
      <c r="F310" s="121"/>
      <c r="G310" s="121"/>
    </row>
    <row r="311" spans="2:7" ht="30.75" thickBot="1" x14ac:dyDescent="0.3">
      <c r="B311" s="121"/>
      <c r="C311" s="126" t="s">
        <v>379</v>
      </c>
      <c r="D311" s="449">
        <v>9</v>
      </c>
      <c r="E311" s="450"/>
      <c r="F311" s="451"/>
      <c r="G311" s="121"/>
    </row>
    <row r="312" spans="2:7" ht="30.75" thickBot="1" x14ac:dyDescent="0.3">
      <c r="B312" s="121"/>
      <c r="C312" s="127" t="s">
        <v>392</v>
      </c>
      <c r="D312" s="143" t="s">
        <v>23</v>
      </c>
      <c r="E312" s="144" t="s">
        <v>22</v>
      </c>
      <c r="F312" s="145" t="s">
        <v>25</v>
      </c>
      <c r="G312" s="121"/>
    </row>
    <row r="313" spans="2:7" ht="30.75" thickBot="1" x14ac:dyDescent="0.3">
      <c r="B313" s="121"/>
      <c r="C313" s="127" t="s">
        <v>380</v>
      </c>
      <c r="D313" s="128" t="s">
        <v>381</v>
      </c>
      <c r="E313" s="125" t="s">
        <v>382</v>
      </c>
      <c r="F313" s="128" t="s">
        <v>393</v>
      </c>
      <c r="G313" s="121"/>
    </row>
    <row r="314" spans="2:7" x14ac:dyDescent="0.25">
      <c r="B314" s="121"/>
      <c r="C314" s="121"/>
      <c r="D314" s="121"/>
      <c r="E314" s="121"/>
      <c r="F314" s="121"/>
      <c r="G314" s="121"/>
    </row>
    <row r="315" spans="2:7" x14ac:dyDescent="0.25">
      <c r="B315" s="121"/>
      <c r="C315" s="121"/>
      <c r="D315" s="121"/>
      <c r="E315" s="121"/>
      <c r="F315" s="121"/>
      <c r="G315" s="121"/>
    </row>
    <row r="316" spans="2:7" x14ac:dyDescent="0.25">
      <c r="B316" s="121" t="s">
        <v>487</v>
      </c>
      <c r="C316" s="121"/>
      <c r="D316" s="121"/>
      <c r="E316" s="129"/>
      <c r="F316" s="129"/>
      <c r="G316" s="121"/>
    </row>
    <row r="317" spans="2:7" ht="18.75" x14ac:dyDescent="0.3">
      <c r="B317" s="130" t="s">
        <v>333</v>
      </c>
      <c r="C317" s="130"/>
      <c r="D317" s="131"/>
      <c r="E317" s="131" t="s">
        <v>334</v>
      </c>
      <c r="F317" s="131"/>
      <c r="G317" s="121"/>
    </row>
    <row r="1047711" spans="16380:16381" s="146" customFormat="1" x14ac:dyDescent="0.25">
      <c r="XEZ1047711" s="146" t="s">
        <v>380</v>
      </c>
      <c r="XFA1047711" s="146" t="s">
        <v>388</v>
      </c>
    </row>
    <row r="1047712" spans="16380:16381" s="146" customFormat="1" x14ac:dyDescent="0.25">
      <c r="XEZ1047712" s="146" t="s">
        <v>389</v>
      </c>
      <c r="XFA1047712" s="146" t="s">
        <v>390</v>
      </c>
    </row>
  </sheetData>
  <mergeCells count="277">
    <mergeCell ref="C189:E189"/>
    <mergeCell ref="D192:F192"/>
    <mergeCell ref="C180:E180"/>
    <mergeCell ref="C181:E181"/>
    <mergeCell ref="C182:E182"/>
    <mergeCell ref="C183:E183"/>
    <mergeCell ref="C184:E184"/>
    <mergeCell ref="C185:E185"/>
    <mergeCell ref="C186:E186"/>
    <mergeCell ref="C187:E187"/>
    <mergeCell ref="C188:E188"/>
    <mergeCell ref="K161:K200"/>
    <mergeCell ref="B162:C162"/>
    <mergeCell ref="D162:G162"/>
    <mergeCell ref="B163:C163"/>
    <mergeCell ref="D163:G163"/>
    <mergeCell ref="B164:C164"/>
    <mergeCell ref="D164:G164"/>
    <mergeCell ref="B165:C165"/>
    <mergeCell ref="D165:G165"/>
    <mergeCell ref="B166:C166"/>
    <mergeCell ref="D166:G166"/>
    <mergeCell ref="B169:B170"/>
    <mergeCell ref="C169:E169"/>
    <mergeCell ref="F169:G169"/>
    <mergeCell ref="C170:E170"/>
    <mergeCell ref="C171:E171"/>
    <mergeCell ref="C172:E172"/>
    <mergeCell ref="C173:E173"/>
    <mergeCell ref="C174:E174"/>
    <mergeCell ref="C175:E175"/>
    <mergeCell ref="C176:E176"/>
    <mergeCell ref="C177:E177"/>
    <mergeCell ref="C178:E178"/>
    <mergeCell ref="C179:E179"/>
    <mergeCell ref="K1:K40"/>
    <mergeCell ref="K41:K80"/>
    <mergeCell ref="K81:K120"/>
    <mergeCell ref="K121:K160"/>
    <mergeCell ref="B5:C5"/>
    <mergeCell ref="D5:G5"/>
    <mergeCell ref="B6:C6"/>
    <mergeCell ref="D6:G6"/>
    <mergeCell ref="B9:B10"/>
    <mergeCell ref="C9:E9"/>
    <mergeCell ref="F9:G9"/>
    <mergeCell ref="C10:E10"/>
    <mergeCell ref="B2:C2"/>
    <mergeCell ref="D2:G2"/>
    <mergeCell ref="B3:C3"/>
    <mergeCell ref="D3:G3"/>
    <mergeCell ref="B4:C4"/>
    <mergeCell ref="D4:G4"/>
    <mergeCell ref="C17:E17"/>
    <mergeCell ref="C18:E18"/>
    <mergeCell ref="C19:E19"/>
    <mergeCell ref="C20:E20"/>
    <mergeCell ref="C21:E21"/>
    <mergeCell ref="C22:E22"/>
    <mergeCell ref="C11:E11"/>
    <mergeCell ref="C12:E12"/>
    <mergeCell ref="C13:E13"/>
    <mergeCell ref="C14:E14"/>
    <mergeCell ref="C15:E15"/>
    <mergeCell ref="C16:E16"/>
    <mergeCell ref="B42:C42"/>
    <mergeCell ref="D42:G42"/>
    <mergeCell ref="B43:C43"/>
    <mergeCell ref="D43:G43"/>
    <mergeCell ref="B44:C44"/>
    <mergeCell ref="D44:G44"/>
    <mergeCell ref="C23:E23"/>
    <mergeCell ref="C24:E24"/>
    <mergeCell ref="C25:E25"/>
    <mergeCell ref="C26:E26"/>
    <mergeCell ref="C27:E27"/>
    <mergeCell ref="C29:E29"/>
    <mergeCell ref="C28:E28"/>
    <mergeCell ref="D32:F32"/>
    <mergeCell ref="C51:E51"/>
    <mergeCell ref="C52:E52"/>
    <mergeCell ref="C53:E53"/>
    <mergeCell ref="C54:E54"/>
    <mergeCell ref="C55:E55"/>
    <mergeCell ref="C56:E56"/>
    <mergeCell ref="B45:C45"/>
    <mergeCell ref="D45:G45"/>
    <mergeCell ref="B46:C46"/>
    <mergeCell ref="D46:G46"/>
    <mergeCell ref="B49:B50"/>
    <mergeCell ref="C49:E49"/>
    <mergeCell ref="F49:G49"/>
    <mergeCell ref="C50:E50"/>
    <mergeCell ref="C63:E63"/>
    <mergeCell ref="C64:E64"/>
    <mergeCell ref="C65:E65"/>
    <mergeCell ref="C66:E66"/>
    <mergeCell ref="C67:E67"/>
    <mergeCell ref="C68:E68"/>
    <mergeCell ref="C57:E57"/>
    <mergeCell ref="C58:E58"/>
    <mergeCell ref="C59:E59"/>
    <mergeCell ref="C60:E60"/>
    <mergeCell ref="C61:E61"/>
    <mergeCell ref="C62:E62"/>
    <mergeCell ref="B84:C84"/>
    <mergeCell ref="D84:G84"/>
    <mergeCell ref="B85:C85"/>
    <mergeCell ref="D85:G85"/>
    <mergeCell ref="C89:E89"/>
    <mergeCell ref="B82:C82"/>
    <mergeCell ref="D82:G82"/>
    <mergeCell ref="B83:C83"/>
    <mergeCell ref="D83:G83"/>
    <mergeCell ref="C107:E107"/>
    <mergeCell ref="C96:E96"/>
    <mergeCell ref="C97:E97"/>
    <mergeCell ref="C98:E98"/>
    <mergeCell ref="C99:E99"/>
    <mergeCell ref="C100:E100"/>
    <mergeCell ref="C101:E101"/>
    <mergeCell ref="C90:E90"/>
    <mergeCell ref="C91:E91"/>
    <mergeCell ref="C92:E92"/>
    <mergeCell ref="C93:E93"/>
    <mergeCell ref="C94:E94"/>
    <mergeCell ref="C95:E95"/>
    <mergeCell ref="C142:E142"/>
    <mergeCell ref="C143:E143"/>
    <mergeCell ref="C144:E144"/>
    <mergeCell ref="C145:E145"/>
    <mergeCell ref="C146:E146"/>
    <mergeCell ref="C109:E109"/>
    <mergeCell ref="B125:C125"/>
    <mergeCell ref="D125:G125"/>
    <mergeCell ref="B126:C126"/>
    <mergeCell ref="D126:G126"/>
    <mergeCell ref="B129:B130"/>
    <mergeCell ref="F129:G129"/>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47:E147"/>
    <mergeCell ref="C148:E148"/>
    <mergeCell ref="C149:E149"/>
    <mergeCell ref="D72:F72"/>
    <mergeCell ref="D112:F112"/>
    <mergeCell ref="D152:F152"/>
    <mergeCell ref="C69:E69"/>
    <mergeCell ref="B86:C86"/>
    <mergeCell ref="D86:G86"/>
    <mergeCell ref="B89:B90"/>
    <mergeCell ref="F89:G89"/>
    <mergeCell ref="C108:E108"/>
    <mergeCell ref="B123:C123"/>
    <mergeCell ref="D123:G123"/>
    <mergeCell ref="B124:C124"/>
    <mergeCell ref="D124:G124"/>
    <mergeCell ref="B122:C122"/>
    <mergeCell ref="D122:G122"/>
    <mergeCell ref="C102:E102"/>
    <mergeCell ref="C103:E103"/>
    <mergeCell ref="C104:E104"/>
    <mergeCell ref="C105:E105"/>
    <mergeCell ref="C106:E106"/>
    <mergeCell ref="C141:E141"/>
    <mergeCell ref="C217:E217"/>
    <mergeCell ref="C218:E218"/>
    <mergeCell ref="C219:E219"/>
    <mergeCell ref="C220:E220"/>
    <mergeCell ref="C221:E221"/>
    <mergeCell ref="C222:E222"/>
    <mergeCell ref="C223:E223"/>
    <mergeCell ref="C224:E224"/>
    <mergeCell ref="C215:E215"/>
    <mergeCell ref="B209:B210"/>
    <mergeCell ref="C209:E209"/>
    <mergeCell ref="F209:G209"/>
    <mergeCell ref="C210:E210"/>
    <mergeCell ref="C211:E211"/>
    <mergeCell ref="C212:E212"/>
    <mergeCell ref="C213:E213"/>
    <mergeCell ref="C214:E214"/>
    <mergeCell ref="C216:E216"/>
    <mergeCell ref="B202:C202"/>
    <mergeCell ref="D202:G202"/>
    <mergeCell ref="B203:C203"/>
    <mergeCell ref="D203:G203"/>
    <mergeCell ref="B204:C204"/>
    <mergeCell ref="D204:G204"/>
    <mergeCell ref="B205:C205"/>
    <mergeCell ref="D205:G205"/>
    <mergeCell ref="B206:C206"/>
    <mergeCell ref="D206:G206"/>
    <mergeCell ref="C225:E225"/>
    <mergeCell ref="C226:E226"/>
    <mergeCell ref="C227:E227"/>
    <mergeCell ref="C228:E228"/>
    <mergeCell ref="C229:E229"/>
    <mergeCell ref="D232:F232"/>
    <mergeCell ref="B242:C242"/>
    <mergeCell ref="D242:G242"/>
    <mergeCell ref="B243:C243"/>
    <mergeCell ref="D243:G243"/>
    <mergeCell ref="B244:C244"/>
    <mergeCell ref="D244:G244"/>
    <mergeCell ref="B245:C245"/>
    <mergeCell ref="D245:G245"/>
    <mergeCell ref="B246:C246"/>
    <mergeCell ref="D246:G246"/>
    <mergeCell ref="B249:B250"/>
    <mergeCell ref="C249:E249"/>
    <mergeCell ref="F249:G249"/>
    <mergeCell ref="C250:E250"/>
    <mergeCell ref="C251:E251"/>
    <mergeCell ref="C252:E252"/>
    <mergeCell ref="C253:E253"/>
    <mergeCell ref="C254:E254"/>
    <mergeCell ref="C255:E255"/>
    <mergeCell ref="C256:E256"/>
    <mergeCell ref="C257:E257"/>
    <mergeCell ref="C258:E258"/>
    <mergeCell ref="C259:E259"/>
    <mergeCell ref="C260:E260"/>
    <mergeCell ref="C261:E261"/>
    <mergeCell ref="C262:E262"/>
    <mergeCell ref="C263:E263"/>
    <mergeCell ref="C264:E264"/>
    <mergeCell ref="C265:E265"/>
    <mergeCell ref="C266:E266"/>
    <mergeCell ref="C267:E267"/>
    <mergeCell ref="C268:E268"/>
    <mergeCell ref="C269:E269"/>
    <mergeCell ref="D272:F272"/>
    <mergeCell ref="B281:C281"/>
    <mergeCell ref="D281:G281"/>
    <mergeCell ref="B282:C282"/>
    <mergeCell ref="D282:G282"/>
    <mergeCell ref="B283:C283"/>
    <mergeCell ref="D283:G283"/>
    <mergeCell ref="B284:C284"/>
    <mergeCell ref="D284:G284"/>
    <mergeCell ref="B285:C285"/>
    <mergeCell ref="D285:G285"/>
    <mergeCell ref="B288:B289"/>
    <mergeCell ref="C288:E288"/>
    <mergeCell ref="F288:G288"/>
    <mergeCell ref="C289:E289"/>
    <mergeCell ref="C290:E290"/>
    <mergeCell ref="C291:E291"/>
    <mergeCell ref="C292:E292"/>
    <mergeCell ref="C293:E293"/>
    <mergeCell ref="C294:E294"/>
    <mergeCell ref="C295:E295"/>
    <mergeCell ref="C296:E296"/>
    <mergeCell ref="C297:E297"/>
    <mergeCell ref="C298:E298"/>
    <mergeCell ref="C308:E308"/>
    <mergeCell ref="D311:F311"/>
    <mergeCell ref="C299:E299"/>
    <mergeCell ref="C300:E300"/>
    <mergeCell ref="C301:E301"/>
    <mergeCell ref="C302:E302"/>
    <mergeCell ref="C303:E303"/>
    <mergeCell ref="C304:E304"/>
    <mergeCell ref="C305:E305"/>
    <mergeCell ref="C306:E306"/>
    <mergeCell ref="C307:E307"/>
  </mergeCells>
  <conditionalFormatting sqref="D32:F32">
    <cfRule type="cellIs" dxfId="727" priority="97" operator="between">
      <formula>1</formula>
      <formula>5</formula>
    </cfRule>
    <cfRule type="cellIs" dxfId="726" priority="98" operator="between">
      <formula>6</formula>
      <formula>11</formula>
    </cfRule>
    <cfRule type="cellIs" dxfId="725" priority="99" operator="between">
      <formula>12</formula>
      <formula>19</formula>
    </cfRule>
  </conditionalFormatting>
  <conditionalFormatting sqref="D72:F72">
    <cfRule type="cellIs" dxfId="724" priority="55" operator="between">
      <formula>1</formula>
      <formula>5</formula>
    </cfRule>
    <cfRule type="cellIs" dxfId="723" priority="56" operator="between">
      <formula>6</formula>
      <formula>11</formula>
    </cfRule>
    <cfRule type="cellIs" dxfId="722" priority="57" operator="between">
      <formula>12</formula>
      <formula>19</formula>
    </cfRule>
  </conditionalFormatting>
  <conditionalFormatting sqref="D112:F112">
    <cfRule type="cellIs" dxfId="721" priority="52" operator="between">
      <formula>1</formula>
      <formula>5</formula>
    </cfRule>
    <cfRule type="cellIs" dxfId="720" priority="53" operator="between">
      <formula>6</formula>
      <formula>11</formula>
    </cfRule>
    <cfRule type="cellIs" dxfId="719" priority="54" operator="between">
      <formula>12</formula>
      <formula>19</formula>
    </cfRule>
  </conditionalFormatting>
  <conditionalFormatting sqref="D152:F152">
    <cfRule type="cellIs" dxfId="718" priority="49" operator="between">
      <formula>1</formula>
      <formula>5</formula>
    </cfRule>
    <cfRule type="cellIs" dxfId="717" priority="50" operator="between">
      <formula>6</formula>
      <formula>11</formula>
    </cfRule>
    <cfRule type="cellIs" dxfId="716" priority="51" operator="between">
      <formula>12</formula>
      <formula>19</formula>
    </cfRule>
  </conditionalFormatting>
  <conditionalFormatting sqref="D192:F192">
    <cfRule type="cellIs" dxfId="715" priority="16" operator="between">
      <formula>1</formula>
      <formula>5</formula>
    </cfRule>
    <cfRule type="cellIs" dxfId="714" priority="17" operator="between">
      <formula>6</formula>
      <formula>11</formula>
    </cfRule>
    <cfRule type="cellIs" dxfId="713" priority="18" operator="between">
      <formula>12</formula>
      <formula>19</formula>
    </cfRule>
  </conditionalFormatting>
  <conditionalFormatting sqref="D232:F232">
    <cfRule type="cellIs" dxfId="712" priority="13" operator="between">
      <formula>1</formula>
      <formula>5</formula>
    </cfRule>
    <cfRule type="cellIs" dxfId="711" priority="14" operator="between">
      <formula>6</formula>
      <formula>11</formula>
    </cfRule>
    <cfRule type="cellIs" dxfId="710" priority="15" operator="between">
      <formula>12</formula>
      <formula>19</formula>
    </cfRule>
  </conditionalFormatting>
  <conditionalFormatting sqref="D272:F272">
    <cfRule type="cellIs" dxfId="709" priority="7" operator="between">
      <formula>1</formula>
      <formula>5</formula>
    </cfRule>
    <cfRule type="cellIs" dxfId="708" priority="8" operator="between">
      <formula>6</formula>
      <formula>11</formula>
    </cfRule>
    <cfRule type="cellIs" dxfId="707" priority="9" operator="between">
      <formula>12</formula>
      <formula>19</formula>
    </cfRule>
  </conditionalFormatting>
  <conditionalFormatting sqref="D311:F311">
    <cfRule type="cellIs" dxfId="706" priority="4" operator="between">
      <formula>1</formula>
      <formula>5</formula>
    </cfRule>
    <cfRule type="cellIs" dxfId="705" priority="5" operator="between">
      <formula>6</formula>
      <formula>11</formula>
    </cfRule>
    <cfRule type="cellIs" dxfId="704" priority="6" operator="between">
      <formula>12</formula>
      <formula>19</formula>
    </cfRule>
  </conditionalFormatting>
  <dataValidations count="2">
    <dataValidation type="list" allowBlank="1" showInputMessage="1" showErrorMessage="1" sqref="G11:G29 G290:G308 G251:G269 G211:G229 G171:G189 G131:G149 G91:G109 G51:G69" xr:uid="{D2DBECDC-66D4-4310-9228-02AD99FE4C08}">
      <formula1>$XFA$1047712:$XFA$1047713</formula1>
    </dataValidation>
    <dataValidation type="list" allowBlank="1" showInputMessage="1" showErrorMessage="1" sqref="F11:F29 F290:F308 F251:F269 F211:F229 F171:F189 F131:F149 F91:F109 F51:F69" xr:uid="{394A001F-775A-4909-B58B-F32496483DB4}">
      <formula1>$XEZ$1047712:$XEZ$1047713</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02DFB-C9C3-432C-AFAE-8ACBF8DCD6AC}">
  <dimension ref="A1:BD358"/>
  <sheetViews>
    <sheetView topLeftCell="A355" zoomScale="73" zoomScaleNormal="73" workbookViewId="0">
      <selection activeCell="A359" sqref="A359:XFD597"/>
    </sheetView>
  </sheetViews>
  <sheetFormatPr baseColWidth="10" defaultRowHeight="18" x14ac:dyDescent="0.25"/>
  <cols>
    <col min="1" max="1" width="3.140625" style="221" customWidth="1"/>
    <col min="2" max="2" width="35.5703125" style="165" customWidth="1"/>
    <col min="3" max="3" width="47.28515625" style="165" customWidth="1"/>
    <col min="4" max="4" width="37.85546875" style="165" customWidth="1"/>
    <col min="5" max="5" width="24.42578125" style="165" customWidth="1"/>
    <col min="6" max="6" width="3.42578125" style="165" customWidth="1"/>
    <col min="7" max="7" width="5.5703125" style="207" customWidth="1"/>
    <col min="8" max="8" width="3.140625" style="221" customWidth="1"/>
    <col min="9" max="9" width="35.5703125" style="165" customWidth="1"/>
    <col min="10" max="10" width="47.28515625" style="165" customWidth="1"/>
    <col min="11" max="11" width="37.85546875" style="165" customWidth="1"/>
    <col min="12" max="12" width="24.42578125" style="165" customWidth="1"/>
    <col min="13" max="13" width="3.42578125" style="165" customWidth="1"/>
    <col min="14" max="14" width="5.5703125" style="207" customWidth="1"/>
    <col min="15" max="15" width="3.140625" style="221" customWidth="1"/>
    <col min="16" max="16" width="35.5703125" style="165" customWidth="1"/>
    <col min="17" max="17" width="47.28515625" style="165" customWidth="1"/>
    <col min="18" max="18" width="37.85546875" style="165" customWidth="1"/>
    <col min="19" max="19" width="24.42578125" style="165" customWidth="1"/>
    <col min="20" max="20" width="3.42578125" style="165" customWidth="1"/>
    <col min="21" max="21" width="5.5703125" style="207" customWidth="1"/>
    <col min="22" max="22" width="3.140625" style="221" customWidth="1"/>
    <col min="23" max="23" width="35.5703125" style="165" customWidth="1"/>
    <col min="24" max="24" width="47.28515625" style="165" customWidth="1"/>
    <col min="25" max="25" width="37.85546875" style="165" customWidth="1"/>
    <col min="26" max="26" width="24.42578125" style="165" customWidth="1"/>
    <col min="27" max="27" width="3.42578125" style="165" customWidth="1"/>
    <col min="28" max="28" width="5.5703125" style="207" customWidth="1"/>
    <col min="29" max="29" width="3.140625" style="221" customWidth="1"/>
    <col min="30" max="30" width="35.5703125" style="165" customWidth="1"/>
    <col min="31" max="31" width="47.28515625" style="165" customWidth="1"/>
    <col min="32" max="32" width="37.85546875" style="165" customWidth="1"/>
    <col min="33" max="33" width="24.42578125" style="165" customWidth="1"/>
    <col min="34" max="34" width="3.42578125" style="165" customWidth="1"/>
    <col min="35" max="35" width="5.5703125" style="207" customWidth="1"/>
    <col min="36" max="36" width="3.140625" style="221" customWidth="1"/>
    <col min="37" max="37" width="35.5703125" style="165" customWidth="1"/>
    <col min="38" max="38" width="47.28515625" style="165" customWidth="1"/>
    <col min="39" max="39" width="37.85546875" style="165" customWidth="1"/>
    <col min="40" max="40" width="24.42578125" style="165" customWidth="1"/>
    <col min="41" max="41" width="3.42578125" style="165" customWidth="1"/>
    <col min="42" max="42" width="5.5703125" style="207" customWidth="1"/>
    <col min="43" max="43" width="3.140625" style="221" customWidth="1"/>
    <col min="44" max="44" width="35.5703125" style="165" customWidth="1"/>
    <col min="45" max="45" width="47.28515625" style="165" customWidth="1"/>
    <col min="46" max="46" width="37.85546875" style="165" customWidth="1"/>
    <col min="47" max="47" width="24.42578125" style="165" customWidth="1"/>
    <col min="48" max="48" width="3.42578125" style="165" customWidth="1"/>
    <col min="49" max="49" width="5.5703125" style="207" customWidth="1"/>
    <col min="50" max="50" width="3.140625" style="221" customWidth="1"/>
    <col min="51" max="51" width="35.5703125" style="165" customWidth="1"/>
    <col min="52" max="52" width="47.28515625" style="165" customWidth="1"/>
    <col min="53" max="53" width="37.85546875" style="165" customWidth="1"/>
    <col min="54" max="54" width="24.42578125" style="165" customWidth="1"/>
    <col min="55" max="55" width="3.42578125" style="165" customWidth="1"/>
    <col min="56" max="56" width="5.5703125" style="207" customWidth="1"/>
    <col min="57" max="16384" width="11.42578125" style="165"/>
  </cols>
  <sheetData>
    <row r="1" spans="1:56" ht="18.75" thickBot="1" x14ac:dyDescent="0.3">
      <c r="A1" s="162"/>
      <c r="B1" s="163"/>
      <c r="C1" s="163"/>
      <c r="D1" s="163"/>
      <c r="E1" s="163"/>
      <c r="F1" s="164"/>
      <c r="G1" s="571"/>
      <c r="H1" s="162"/>
      <c r="I1" s="163"/>
      <c r="J1" s="163"/>
      <c r="K1" s="163"/>
      <c r="L1" s="163"/>
      <c r="M1" s="164"/>
      <c r="N1" s="571"/>
      <c r="O1" s="162"/>
      <c r="P1" s="163"/>
      <c r="Q1" s="163"/>
      <c r="R1" s="163"/>
      <c r="S1" s="163"/>
      <c r="T1" s="164"/>
      <c r="U1" s="571"/>
      <c r="V1" s="162"/>
      <c r="W1" s="163"/>
      <c r="X1" s="163"/>
      <c r="Y1" s="163"/>
      <c r="Z1" s="163"/>
      <c r="AA1" s="164"/>
      <c r="AB1" s="571"/>
      <c r="AC1" s="162"/>
      <c r="AD1" s="163"/>
      <c r="AE1" s="163"/>
      <c r="AF1" s="163"/>
      <c r="AG1" s="163"/>
      <c r="AH1" s="164"/>
      <c r="AI1" s="571"/>
      <c r="AJ1" s="162"/>
      <c r="AK1" s="163"/>
      <c r="AL1" s="163"/>
      <c r="AM1" s="163"/>
      <c r="AN1" s="163"/>
      <c r="AO1" s="164"/>
      <c r="AP1" s="571"/>
      <c r="AQ1" s="162"/>
      <c r="AR1" s="163"/>
      <c r="AS1" s="163"/>
      <c r="AT1" s="163"/>
      <c r="AU1" s="163"/>
      <c r="AV1" s="164"/>
      <c r="AW1" s="571"/>
      <c r="AX1" s="162"/>
      <c r="AY1" s="163"/>
      <c r="AZ1" s="163"/>
      <c r="BA1" s="163"/>
      <c r="BB1" s="163"/>
      <c r="BC1" s="164"/>
      <c r="BD1" s="571"/>
    </row>
    <row r="2" spans="1:56" ht="60" customHeight="1" thickBot="1" x14ac:dyDescent="0.3">
      <c r="A2" s="166"/>
      <c r="B2" s="167" t="s">
        <v>354</v>
      </c>
      <c r="C2" s="425" t="str">
        <f>'DAFP V14'!D9</f>
        <v xml:space="preserve">Incorporación de código maliciosos, intervención no autorizadas a las bases de datos, Ingeniería social, CiberCrimen y Vulnerabilidad de los sistemas
</v>
      </c>
      <c r="D2" s="426"/>
      <c r="E2" s="427"/>
      <c r="F2" s="168"/>
      <c r="G2" s="572"/>
      <c r="H2" s="166"/>
      <c r="I2" s="167" t="s">
        <v>354</v>
      </c>
      <c r="J2" s="425" t="str">
        <f>$C$2</f>
        <v xml:space="preserve">Incorporación de código maliciosos, intervención no autorizadas a las bases de datos, Ingeniería social, CiberCrimen y Vulnerabilidad de los sistemas
</v>
      </c>
      <c r="K2" s="426"/>
      <c r="L2" s="427"/>
      <c r="M2" s="168"/>
      <c r="N2" s="572"/>
      <c r="O2" s="166"/>
      <c r="P2" s="167" t="s">
        <v>354</v>
      </c>
      <c r="Q2" s="425" t="str">
        <f>$C$2</f>
        <v xml:space="preserve">Incorporación de código maliciosos, intervención no autorizadas a las bases de datos, Ingeniería social, CiberCrimen y Vulnerabilidad de los sistemas
</v>
      </c>
      <c r="R2" s="426"/>
      <c r="S2" s="427"/>
      <c r="T2" s="168"/>
      <c r="U2" s="572"/>
      <c r="V2" s="166"/>
      <c r="W2" s="167" t="s">
        <v>354</v>
      </c>
      <c r="X2" s="425" t="str">
        <f>$C2</f>
        <v xml:space="preserve">Incorporación de código maliciosos, intervención no autorizadas a las bases de datos, Ingeniería social, CiberCrimen y Vulnerabilidad de los sistemas
</v>
      </c>
      <c r="Y2" s="426"/>
      <c r="Z2" s="427"/>
      <c r="AA2" s="168"/>
      <c r="AB2" s="572"/>
      <c r="AC2" s="166"/>
      <c r="AD2" s="167" t="s">
        <v>354</v>
      </c>
      <c r="AE2" s="425" t="str">
        <f>$C2</f>
        <v xml:space="preserve">Incorporación de código maliciosos, intervención no autorizadas a las bases de datos, Ingeniería social, CiberCrimen y Vulnerabilidad de los sistemas
</v>
      </c>
      <c r="AF2" s="426"/>
      <c r="AG2" s="427"/>
      <c r="AH2" s="168"/>
      <c r="AI2" s="572"/>
      <c r="AJ2" s="166"/>
      <c r="AK2" s="167" t="s">
        <v>354</v>
      </c>
      <c r="AL2" s="425" t="str">
        <f>$C2</f>
        <v xml:space="preserve">Incorporación de código maliciosos, intervención no autorizadas a las bases de datos, Ingeniería social, CiberCrimen y Vulnerabilidad de los sistemas
</v>
      </c>
      <c r="AM2" s="426"/>
      <c r="AN2" s="427"/>
      <c r="AO2" s="168"/>
      <c r="AP2" s="572"/>
      <c r="AQ2" s="166"/>
      <c r="AR2" s="167" t="s">
        <v>354</v>
      </c>
      <c r="AS2" s="425" t="str">
        <f>$C2</f>
        <v xml:space="preserve">Incorporación de código maliciosos, intervención no autorizadas a las bases de datos, Ingeniería social, CiberCrimen y Vulnerabilidad de los sistemas
</v>
      </c>
      <c r="AT2" s="426"/>
      <c r="AU2" s="427"/>
      <c r="AV2" s="168"/>
      <c r="AW2" s="572"/>
      <c r="AX2" s="166"/>
      <c r="AY2" s="167" t="s">
        <v>354</v>
      </c>
      <c r="AZ2" s="425" t="str">
        <f>$C2</f>
        <v xml:space="preserve">Incorporación de código maliciosos, intervención no autorizadas a las bases de datos, Ingeniería social, CiberCrimen y Vulnerabilidad de los sistemas
</v>
      </c>
      <c r="BA2" s="426"/>
      <c r="BB2" s="427"/>
      <c r="BC2" s="168"/>
      <c r="BD2" s="572"/>
    </row>
    <row r="3" spans="1:56" ht="74.25" customHeight="1" thickBot="1" x14ac:dyDescent="0.3">
      <c r="A3" s="166"/>
      <c r="B3" s="169" t="s">
        <v>428</v>
      </c>
      <c r="C3" s="543" t="str">
        <f>'DAFP V14'!N9</f>
        <v>En el momento de la operación el profesional de la OI, valida por medio del informe de monitoreo de seguridad, que se realiza 7x24, que la situación se encuentre controlada teniendo en cuenta la correlación de los log de eventos, caso contrario se validan las situaciones puntuales.</v>
      </c>
      <c r="D3" s="544"/>
      <c r="E3" s="545"/>
      <c r="F3" s="168"/>
      <c r="G3" s="572"/>
      <c r="H3" s="166"/>
      <c r="I3" s="169" t="s">
        <v>459</v>
      </c>
      <c r="J3" s="543" t="str">
        <f>'DAFP V14'!$N10</f>
        <v xml:space="preserve">En el momento de la operación el profesional de la OI verifica por medio del reporte generado por la herramienta que la gestión del antimalware (7x24) se encuentre activa, generando los respectivos logs de los eventos que fueron contenidos. En caso  contrario sereporta a la mesa de incidentes para que se procede con la eliminación manual </v>
      </c>
      <c r="K3" s="544"/>
      <c r="L3" s="545"/>
      <c r="M3" s="168"/>
      <c r="N3" s="572"/>
      <c r="O3" s="166"/>
      <c r="P3" s="169" t="s">
        <v>460</v>
      </c>
      <c r="Q3" s="543" t="str">
        <f>'DAFP V14'!$N11</f>
        <v xml:space="preserve">Semestralmente por norma y baja demanda; siempre y cuando salga una nueva plataforma a producción, el profesional de la OI gestiona la identificación y remediación; en conjunto con personal de VR, de las vulnerabilidades técnicas identificadas. </v>
      </c>
      <c r="R3" s="544"/>
      <c r="S3" s="545"/>
      <c r="T3" s="168"/>
      <c r="U3" s="572"/>
      <c r="V3" s="166"/>
      <c r="W3" s="169" t="s">
        <v>461</v>
      </c>
      <c r="X3" s="543" t="str">
        <f>'DAFP V14'!$N12</f>
        <v>A nivel de operación, el Profesional de la OI valida la gestión realizada de inidentificación y contención (7x24) resultado de las herramientas de ciberdefensa, SOC, firewall, IPS´s y demás herramientas de infraestructura, donde se elimina cualquier tipo de intensión maliciosa hacia la plataforma. Caso contrario, se reportan los respectivos incidentes y se eliminan de manera manual.</v>
      </c>
      <c r="Y3" s="544"/>
      <c r="Z3" s="545"/>
      <c r="AA3" s="168"/>
      <c r="AB3" s="572"/>
      <c r="AC3" s="166"/>
      <c r="AD3" s="169" t="s">
        <v>462</v>
      </c>
      <c r="AE3" s="543"/>
      <c r="AF3" s="544"/>
      <c r="AG3" s="545"/>
      <c r="AH3" s="168"/>
      <c r="AI3" s="572"/>
      <c r="AJ3" s="166"/>
      <c r="AK3" s="169" t="s">
        <v>463</v>
      </c>
      <c r="AL3" s="543"/>
      <c r="AM3" s="544"/>
      <c r="AN3" s="545"/>
      <c r="AO3" s="168"/>
      <c r="AP3" s="572"/>
      <c r="AQ3" s="166"/>
      <c r="AR3" s="169" t="s">
        <v>464</v>
      </c>
      <c r="AS3" s="543"/>
      <c r="AT3" s="544"/>
      <c r="AU3" s="545"/>
      <c r="AV3" s="168"/>
      <c r="AW3" s="572"/>
      <c r="AX3" s="166"/>
      <c r="AY3" s="169" t="s">
        <v>465</v>
      </c>
      <c r="AZ3" s="543"/>
      <c r="BA3" s="544"/>
      <c r="BB3" s="545"/>
      <c r="BC3" s="168"/>
      <c r="BD3" s="572"/>
    </row>
    <row r="4" spans="1:56" ht="42" customHeight="1" thickBot="1" x14ac:dyDescent="0.3">
      <c r="A4" s="166"/>
      <c r="B4" s="170" t="s">
        <v>355</v>
      </c>
      <c r="C4" s="543" t="s">
        <v>506</v>
      </c>
      <c r="D4" s="544"/>
      <c r="E4" s="545"/>
      <c r="F4" s="168"/>
      <c r="G4" s="572"/>
      <c r="H4" s="166"/>
      <c r="I4" s="170" t="s">
        <v>355</v>
      </c>
      <c r="J4" s="543" t="str">
        <f>IF($C$4="","",$C$4)</f>
        <v>LUIS ENRIQUE COLLANTE</v>
      </c>
      <c r="K4" s="544"/>
      <c r="L4" s="545"/>
      <c r="M4" s="168"/>
      <c r="N4" s="572"/>
      <c r="O4" s="166"/>
      <c r="P4" s="170" t="s">
        <v>355</v>
      </c>
      <c r="Q4" s="543" t="str">
        <f>IF($C$4="","",$C$4)</f>
        <v>LUIS ENRIQUE COLLANTE</v>
      </c>
      <c r="R4" s="544"/>
      <c r="S4" s="545"/>
      <c r="T4" s="168"/>
      <c r="U4" s="572"/>
      <c r="V4" s="166"/>
      <c r="W4" s="170" t="s">
        <v>355</v>
      </c>
      <c r="X4" s="543" t="str">
        <f>IF($C$4="","",$C$4)</f>
        <v>LUIS ENRIQUE COLLANTE</v>
      </c>
      <c r="Y4" s="544"/>
      <c r="Z4" s="545"/>
      <c r="AA4" s="168"/>
      <c r="AB4" s="572"/>
      <c r="AC4" s="166"/>
      <c r="AD4" s="170" t="s">
        <v>355</v>
      </c>
      <c r="AE4" s="543" t="str">
        <f>IF($C$4="","",$C$4)</f>
        <v>LUIS ENRIQUE COLLANTE</v>
      </c>
      <c r="AF4" s="544"/>
      <c r="AG4" s="545"/>
      <c r="AH4" s="168"/>
      <c r="AI4" s="572"/>
      <c r="AJ4" s="166"/>
      <c r="AK4" s="170" t="s">
        <v>355</v>
      </c>
      <c r="AL4" s="543" t="str">
        <f>IF($C$4="","",$C$4)</f>
        <v>LUIS ENRIQUE COLLANTE</v>
      </c>
      <c r="AM4" s="544"/>
      <c r="AN4" s="545"/>
      <c r="AO4" s="168"/>
      <c r="AP4" s="572"/>
      <c r="AQ4" s="166"/>
      <c r="AR4" s="170" t="s">
        <v>355</v>
      </c>
      <c r="AS4" s="543" t="str">
        <f>IF($C$4="","",$C$4)</f>
        <v>LUIS ENRIQUE COLLANTE</v>
      </c>
      <c r="AT4" s="544"/>
      <c r="AU4" s="545"/>
      <c r="AV4" s="168"/>
      <c r="AW4" s="572"/>
      <c r="AX4" s="166"/>
      <c r="AY4" s="170" t="s">
        <v>355</v>
      </c>
      <c r="AZ4" s="543" t="str">
        <f>IF($C$4="","",$C$4)</f>
        <v>LUIS ENRIQUE COLLANTE</v>
      </c>
      <c r="BA4" s="544"/>
      <c r="BB4" s="545"/>
      <c r="BC4" s="168"/>
      <c r="BD4" s="572"/>
    </row>
    <row r="5" spans="1:56" ht="30.75" customHeight="1" thickBot="1" x14ac:dyDescent="0.3">
      <c r="A5" s="166"/>
      <c r="B5" s="170" t="s">
        <v>356</v>
      </c>
      <c r="C5" s="543" t="s">
        <v>546</v>
      </c>
      <c r="D5" s="544"/>
      <c r="E5" s="545"/>
      <c r="F5" s="168"/>
      <c r="G5" s="572"/>
      <c r="H5" s="166"/>
      <c r="I5" s="170" t="s">
        <v>356</v>
      </c>
      <c r="J5" s="543" t="str">
        <f>IF($C$5="","",$C$5)</f>
        <v>OFICINA DE INFORMÁTICA</v>
      </c>
      <c r="K5" s="544"/>
      <c r="L5" s="545"/>
      <c r="M5" s="168"/>
      <c r="N5" s="572"/>
      <c r="O5" s="166"/>
      <c r="P5" s="170" t="s">
        <v>356</v>
      </c>
      <c r="Q5" s="543" t="str">
        <f>IF($C$5="","",$C$5)</f>
        <v>OFICINA DE INFORMÁTICA</v>
      </c>
      <c r="R5" s="544"/>
      <c r="S5" s="545"/>
      <c r="T5" s="168"/>
      <c r="U5" s="572"/>
      <c r="V5" s="166"/>
      <c r="W5" s="170" t="s">
        <v>356</v>
      </c>
      <c r="X5" s="543" t="str">
        <f>IF($C$5="","",$C$5)</f>
        <v>OFICINA DE INFORMÁTICA</v>
      </c>
      <c r="Y5" s="544"/>
      <c r="Z5" s="545"/>
      <c r="AA5" s="168"/>
      <c r="AB5" s="572"/>
      <c r="AC5" s="166"/>
      <c r="AD5" s="170" t="s">
        <v>356</v>
      </c>
      <c r="AE5" s="543" t="str">
        <f>IF($C$5="","",$C$5)</f>
        <v>OFICINA DE INFORMÁTICA</v>
      </c>
      <c r="AF5" s="544"/>
      <c r="AG5" s="545"/>
      <c r="AH5" s="168"/>
      <c r="AI5" s="572"/>
      <c r="AJ5" s="166"/>
      <c r="AK5" s="170" t="s">
        <v>356</v>
      </c>
      <c r="AL5" s="543" t="str">
        <f>IF($C$5="","",$C$5)</f>
        <v>OFICINA DE INFORMÁTICA</v>
      </c>
      <c r="AM5" s="544"/>
      <c r="AN5" s="545"/>
      <c r="AO5" s="168"/>
      <c r="AP5" s="572"/>
      <c r="AQ5" s="166"/>
      <c r="AR5" s="170" t="s">
        <v>356</v>
      </c>
      <c r="AS5" s="543" t="str">
        <f>IF($C$5="","",$C$5)</f>
        <v>OFICINA DE INFORMÁTICA</v>
      </c>
      <c r="AT5" s="544"/>
      <c r="AU5" s="545"/>
      <c r="AV5" s="168"/>
      <c r="AW5" s="572"/>
      <c r="AX5" s="166"/>
      <c r="AY5" s="170" t="s">
        <v>356</v>
      </c>
      <c r="AZ5" s="543" t="str">
        <f>IF($C$5="","",$C$5)</f>
        <v>OFICINA DE INFORMÁTICA</v>
      </c>
      <c r="BA5" s="544"/>
      <c r="BB5" s="545"/>
      <c r="BC5" s="168"/>
      <c r="BD5" s="572"/>
    </row>
    <row r="6" spans="1:56" ht="50.25" customHeight="1" thickBot="1" x14ac:dyDescent="0.3">
      <c r="A6" s="166"/>
      <c r="B6" s="171" t="s">
        <v>357</v>
      </c>
      <c r="C6" s="546" t="s">
        <v>485</v>
      </c>
      <c r="D6" s="547"/>
      <c r="E6" s="548"/>
      <c r="F6" s="168"/>
      <c r="G6" s="572"/>
      <c r="H6" s="166"/>
      <c r="I6" s="171" t="s">
        <v>357</v>
      </c>
      <c r="J6" s="543" t="str">
        <f>IF($C$6="","",$C$6)</f>
        <v>NOVIEMBRE DE 2020</v>
      </c>
      <c r="K6" s="544"/>
      <c r="L6" s="545"/>
      <c r="M6" s="168"/>
      <c r="N6" s="572"/>
      <c r="O6" s="166"/>
      <c r="P6" s="171" t="s">
        <v>357</v>
      </c>
      <c r="Q6" s="543" t="str">
        <f>IF($C$6="","",$C$6)</f>
        <v>NOVIEMBRE DE 2020</v>
      </c>
      <c r="R6" s="544"/>
      <c r="S6" s="545"/>
      <c r="T6" s="168"/>
      <c r="U6" s="572"/>
      <c r="V6" s="166"/>
      <c r="W6" s="171" t="s">
        <v>357</v>
      </c>
      <c r="X6" s="543" t="str">
        <f>IF($C$6="","",$C$6)</f>
        <v>NOVIEMBRE DE 2020</v>
      </c>
      <c r="Y6" s="544"/>
      <c r="Z6" s="545"/>
      <c r="AA6" s="168"/>
      <c r="AB6" s="572"/>
      <c r="AC6" s="166"/>
      <c r="AD6" s="171" t="s">
        <v>357</v>
      </c>
      <c r="AE6" s="543" t="str">
        <f>IF($C$6="","",$C$6)</f>
        <v>NOVIEMBRE DE 2020</v>
      </c>
      <c r="AF6" s="544"/>
      <c r="AG6" s="545"/>
      <c r="AH6" s="168"/>
      <c r="AI6" s="572"/>
      <c r="AJ6" s="166"/>
      <c r="AK6" s="171" t="s">
        <v>357</v>
      </c>
      <c r="AL6" s="543" t="str">
        <f>IF($C$6="","",$C$6)</f>
        <v>NOVIEMBRE DE 2020</v>
      </c>
      <c r="AM6" s="544"/>
      <c r="AN6" s="545"/>
      <c r="AO6" s="168"/>
      <c r="AP6" s="572"/>
      <c r="AQ6" s="166"/>
      <c r="AR6" s="171" t="s">
        <v>357</v>
      </c>
      <c r="AS6" s="543" t="str">
        <f>IF($C$6="","",$C$6)</f>
        <v>NOVIEMBRE DE 2020</v>
      </c>
      <c r="AT6" s="544"/>
      <c r="AU6" s="545"/>
      <c r="AV6" s="168"/>
      <c r="AW6" s="572"/>
      <c r="AX6" s="166"/>
      <c r="AY6" s="171" t="s">
        <v>357</v>
      </c>
      <c r="AZ6" s="543" t="str">
        <f>IF($C$6="","",$C$6)</f>
        <v>NOVIEMBRE DE 2020</v>
      </c>
      <c r="BA6" s="544"/>
      <c r="BB6" s="545"/>
      <c r="BC6" s="168"/>
      <c r="BD6" s="572"/>
    </row>
    <row r="7" spans="1:56" ht="18.75" thickBot="1" x14ac:dyDescent="0.3">
      <c r="A7" s="166"/>
      <c r="B7" s="172"/>
      <c r="C7" s="172"/>
      <c r="D7" s="172"/>
      <c r="E7" s="173"/>
      <c r="F7" s="168"/>
      <c r="G7" s="572"/>
      <c r="H7" s="166"/>
      <c r="I7" s="172"/>
      <c r="J7" s="172"/>
      <c r="K7" s="172"/>
      <c r="L7" s="173"/>
      <c r="M7" s="168"/>
      <c r="N7" s="572"/>
      <c r="O7" s="166"/>
      <c r="P7" s="172"/>
      <c r="Q7" s="172"/>
      <c r="R7" s="172"/>
      <c r="S7" s="173"/>
      <c r="T7" s="168"/>
      <c r="U7" s="572"/>
      <c r="V7" s="166"/>
      <c r="W7" s="172"/>
      <c r="X7" s="172"/>
      <c r="Y7" s="172"/>
      <c r="Z7" s="173"/>
      <c r="AA7" s="168"/>
      <c r="AB7" s="572"/>
      <c r="AC7" s="166"/>
      <c r="AD7" s="172"/>
      <c r="AE7" s="172"/>
      <c r="AF7" s="172"/>
      <c r="AG7" s="173"/>
      <c r="AH7" s="168"/>
      <c r="AI7" s="572"/>
      <c r="AJ7" s="166"/>
      <c r="AK7" s="172"/>
      <c r="AL7" s="172"/>
      <c r="AM7" s="172"/>
      <c r="AN7" s="173"/>
      <c r="AO7" s="168"/>
      <c r="AP7" s="572"/>
      <c r="AQ7" s="166"/>
      <c r="AR7" s="172"/>
      <c r="AS7" s="172"/>
      <c r="AT7" s="172"/>
      <c r="AU7" s="173"/>
      <c r="AV7" s="168"/>
      <c r="AW7" s="572"/>
      <c r="AX7" s="166"/>
      <c r="AY7" s="172"/>
      <c r="AZ7" s="172"/>
      <c r="BA7" s="172"/>
      <c r="BB7" s="173"/>
      <c r="BC7" s="168"/>
      <c r="BD7" s="572"/>
    </row>
    <row r="8" spans="1:56" ht="16.5" customHeight="1" thickBot="1" x14ac:dyDescent="0.3">
      <c r="A8" s="166"/>
      <c r="B8" s="524" t="s">
        <v>417</v>
      </c>
      <c r="C8" s="525"/>
      <c r="D8" s="525"/>
      <c r="E8" s="526"/>
      <c r="F8" s="168"/>
      <c r="G8" s="572"/>
      <c r="H8" s="166"/>
      <c r="I8" s="524" t="s">
        <v>417</v>
      </c>
      <c r="J8" s="525"/>
      <c r="K8" s="525"/>
      <c r="L8" s="526"/>
      <c r="M8" s="168"/>
      <c r="N8" s="572"/>
      <c r="O8" s="166"/>
      <c r="P8" s="524" t="s">
        <v>417</v>
      </c>
      <c r="Q8" s="525"/>
      <c r="R8" s="525"/>
      <c r="S8" s="526"/>
      <c r="T8" s="168"/>
      <c r="U8" s="572"/>
      <c r="V8" s="166"/>
      <c r="W8" s="524" t="s">
        <v>417</v>
      </c>
      <c r="X8" s="525"/>
      <c r="Y8" s="525"/>
      <c r="Z8" s="526"/>
      <c r="AA8" s="168"/>
      <c r="AB8" s="572"/>
      <c r="AC8" s="166"/>
      <c r="AD8" s="524" t="s">
        <v>417</v>
      </c>
      <c r="AE8" s="525"/>
      <c r="AF8" s="525"/>
      <c r="AG8" s="526"/>
      <c r="AH8" s="168"/>
      <c r="AI8" s="572"/>
      <c r="AJ8" s="166"/>
      <c r="AK8" s="524" t="s">
        <v>417</v>
      </c>
      <c r="AL8" s="525"/>
      <c r="AM8" s="525"/>
      <c r="AN8" s="526"/>
      <c r="AO8" s="168"/>
      <c r="AP8" s="572"/>
      <c r="AQ8" s="166"/>
      <c r="AR8" s="524" t="s">
        <v>417</v>
      </c>
      <c r="AS8" s="525"/>
      <c r="AT8" s="525"/>
      <c r="AU8" s="526"/>
      <c r="AV8" s="168"/>
      <c r="AW8" s="572"/>
      <c r="AX8" s="166"/>
      <c r="AY8" s="524" t="s">
        <v>417</v>
      </c>
      <c r="AZ8" s="525"/>
      <c r="BA8" s="525"/>
      <c r="BB8" s="526"/>
      <c r="BC8" s="168"/>
      <c r="BD8" s="572"/>
    </row>
    <row r="9" spans="1:56" ht="54.75" thickBot="1" x14ac:dyDescent="0.3">
      <c r="A9" s="166"/>
      <c r="B9" s="556" t="s">
        <v>398</v>
      </c>
      <c r="C9" s="557"/>
      <c r="D9" s="174" t="s">
        <v>399</v>
      </c>
      <c r="E9" s="175" t="s">
        <v>416</v>
      </c>
      <c r="F9" s="176"/>
      <c r="G9" s="572"/>
      <c r="H9" s="166"/>
      <c r="I9" s="556" t="s">
        <v>398</v>
      </c>
      <c r="J9" s="557"/>
      <c r="K9" s="174" t="s">
        <v>399</v>
      </c>
      <c r="L9" s="175" t="s">
        <v>416</v>
      </c>
      <c r="M9" s="176"/>
      <c r="N9" s="572"/>
      <c r="O9" s="166"/>
      <c r="P9" s="556" t="s">
        <v>398</v>
      </c>
      <c r="Q9" s="557"/>
      <c r="R9" s="174" t="s">
        <v>399</v>
      </c>
      <c r="S9" s="175" t="s">
        <v>416</v>
      </c>
      <c r="T9" s="176"/>
      <c r="U9" s="572"/>
      <c r="V9" s="166"/>
      <c r="W9" s="556" t="s">
        <v>398</v>
      </c>
      <c r="X9" s="557"/>
      <c r="Y9" s="174" t="s">
        <v>399</v>
      </c>
      <c r="Z9" s="175" t="s">
        <v>416</v>
      </c>
      <c r="AA9" s="176"/>
      <c r="AB9" s="572"/>
      <c r="AC9" s="166"/>
      <c r="AD9" s="556" t="s">
        <v>398</v>
      </c>
      <c r="AE9" s="557"/>
      <c r="AF9" s="174" t="s">
        <v>399</v>
      </c>
      <c r="AG9" s="175" t="s">
        <v>416</v>
      </c>
      <c r="AH9" s="176"/>
      <c r="AI9" s="572"/>
      <c r="AJ9" s="166"/>
      <c r="AK9" s="556" t="s">
        <v>398</v>
      </c>
      <c r="AL9" s="557"/>
      <c r="AM9" s="174" t="s">
        <v>399</v>
      </c>
      <c r="AN9" s="175" t="s">
        <v>416</v>
      </c>
      <c r="AO9" s="176"/>
      <c r="AP9" s="572"/>
      <c r="AQ9" s="166"/>
      <c r="AR9" s="556" t="s">
        <v>398</v>
      </c>
      <c r="AS9" s="557"/>
      <c r="AT9" s="174" t="s">
        <v>399</v>
      </c>
      <c r="AU9" s="175" t="s">
        <v>416</v>
      </c>
      <c r="AV9" s="176"/>
      <c r="AW9" s="572"/>
      <c r="AX9" s="166"/>
      <c r="AY9" s="556" t="s">
        <v>398</v>
      </c>
      <c r="AZ9" s="557"/>
      <c r="BA9" s="174" t="s">
        <v>399</v>
      </c>
      <c r="BB9" s="175" t="s">
        <v>416</v>
      </c>
      <c r="BC9" s="176"/>
      <c r="BD9" s="572"/>
    </row>
    <row r="10" spans="1:56" ht="26.25" customHeight="1" x14ac:dyDescent="0.25">
      <c r="A10" s="166"/>
      <c r="B10" s="553" t="s">
        <v>430</v>
      </c>
      <c r="C10" s="511" t="s">
        <v>429</v>
      </c>
      <c r="D10" s="177" t="s">
        <v>400</v>
      </c>
      <c r="E10" s="178" t="s">
        <v>486</v>
      </c>
      <c r="F10" s="176">
        <f>IF(E10="X",15,0)</f>
        <v>15</v>
      </c>
      <c r="G10" s="572"/>
      <c r="H10" s="166"/>
      <c r="I10" s="553" t="s">
        <v>430</v>
      </c>
      <c r="J10" s="511" t="s">
        <v>429</v>
      </c>
      <c r="K10" s="177" t="s">
        <v>400</v>
      </c>
      <c r="L10" s="178" t="s">
        <v>486</v>
      </c>
      <c r="M10" s="176">
        <f>IF(L10="X",15,0)</f>
        <v>15</v>
      </c>
      <c r="N10" s="572"/>
      <c r="O10" s="166"/>
      <c r="P10" s="553" t="s">
        <v>430</v>
      </c>
      <c r="Q10" s="511" t="s">
        <v>429</v>
      </c>
      <c r="R10" s="177" t="s">
        <v>400</v>
      </c>
      <c r="S10" s="178" t="s">
        <v>486</v>
      </c>
      <c r="T10" s="176">
        <f>IF(S10="X",15,0)</f>
        <v>15</v>
      </c>
      <c r="U10" s="572"/>
      <c r="V10" s="166"/>
      <c r="W10" s="553" t="s">
        <v>430</v>
      </c>
      <c r="X10" s="511" t="s">
        <v>429</v>
      </c>
      <c r="Y10" s="177" t="s">
        <v>400</v>
      </c>
      <c r="Z10" s="178" t="s">
        <v>486</v>
      </c>
      <c r="AA10" s="176">
        <f>IF(Z10="X",15,0)</f>
        <v>15</v>
      </c>
      <c r="AB10" s="572"/>
      <c r="AC10" s="166"/>
      <c r="AD10" s="553" t="s">
        <v>430</v>
      </c>
      <c r="AE10" s="511" t="s">
        <v>429</v>
      </c>
      <c r="AF10" s="177" t="s">
        <v>400</v>
      </c>
      <c r="AG10" s="178"/>
      <c r="AH10" s="176">
        <f>IF(AG10="X",15,0)</f>
        <v>0</v>
      </c>
      <c r="AI10" s="572"/>
      <c r="AJ10" s="166"/>
      <c r="AK10" s="553" t="s">
        <v>430</v>
      </c>
      <c r="AL10" s="511" t="s">
        <v>429</v>
      </c>
      <c r="AM10" s="177" t="s">
        <v>400</v>
      </c>
      <c r="AN10" s="178"/>
      <c r="AO10" s="176">
        <f>IF(AN10="X",15,0)</f>
        <v>0</v>
      </c>
      <c r="AP10" s="572"/>
      <c r="AQ10" s="166"/>
      <c r="AR10" s="553" t="s">
        <v>430</v>
      </c>
      <c r="AS10" s="511" t="s">
        <v>429</v>
      </c>
      <c r="AT10" s="177" t="s">
        <v>400</v>
      </c>
      <c r="AU10" s="178"/>
      <c r="AV10" s="176">
        <f>IF(AU10="X",15,0)</f>
        <v>0</v>
      </c>
      <c r="AW10" s="572"/>
      <c r="AX10" s="166"/>
      <c r="AY10" s="553" t="s">
        <v>430</v>
      </c>
      <c r="AZ10" s="511" t="s">
        <v>429</v>
      </c>
      <c r="BA10" s="177" t="s">
        <v>400</v>
      </c>
      <c r="BB10" s="178"/>
      <c r="BC10" s="176">
        <f>IF(BB10="X",15,0)</f>
        <v>0</v>
      </c>
      <c r="BD10" s="572"/>
    </row>
    <row r="11" spans="1:56" ht="26.25" customHeight="1" thickBot="1" x14ac:dyDescent="0.3">
      <c r="A11" s="166"/>
      <c r="B11" s="554"/>
      <c r="C11" s="512"/>
      <c r="D11" s="179" t="s">
        <v>401</v>
      </c>
      <c r="E11" s="180"/>
      <c r="F11" s="176"/>
      <c r="G11" s="572"/>
      <c r="H11" s="166"/>
      <c r="I11" s="554"/>
      <c r="J11" s="512"/>
      <c r="K11" s="179" t="s">
        <v>401</v>
      </c>
      <c r="L11" s="180"/>
      <c r="M11" s="176"/>
      <c r="N11" s="572"/>
      <c r="O11" s="166"/>
      <c r="P11" s="554"/>
      <c r="Q11" s="512"/>
      <c r="R11" s="179" t="s">
        <v>401</v>
      </c>
      <c r="S11" s="180"/>
      <c r="T11" s="176"/>
      <c r="U11" s="572"/>
      <c r="V11" s="166"/>
      <c r="W11" s="554"/>
      <c r="X11" s="512"/>
      <c r="Y11" s="179" t="s">
        <v>401</v>
      </c>
      <c r="Z11" s="180"/>
      <c r="AA11" s="176"/>
      <c r="AB11" s="572"/>
      <c r="AC11" s="166"/>
      <c r="AD11" s="554"/>
      <c r="AE11" s="512"/>
      <c r="AF11" s="179" t="s">
        <v>401</v>
      </c>
      <c r="AG11" s="180"/>
      <c r="AH11" s="176"/>
      <c r="AI11" s="572"/>
      <c r="AJ11" s="166"/>
      <c r="AK11" s="554"/>
      <c r="AL11" s="512"/>
      <c r="AM11" s="179" t="s">
        <v>401</v>
      </c>
      <c r="AN11" s="180"/>
      <c r="AO11" s="176"/>
      <c r="AP11" s="572"/>
      <c r="AQ11" s="166"/>
      <c r="AR11" s="554"/>
      <c r="AS11" s="512"/>
      <c r="AT11" s="179" t="s">
        <v>401</v>
      </c>
      <c r="AU11" s="180"/>
      <c r="AV11" s="176"/>
      <c r="AW11" s="572"/>
      <c r="AX11" s="166"/>
      <c r="AY11" s="554"/>
      <c r="AZ11" s="512"/>
      <c r="BA11" s="179" t="s">
        <v>401</v>
      </c>
      <c r="BB11" s="180"/>
      <c r="BC11" s="176"/>
      <c r="BD11" s="572"/>
    </row>
    <row r="12" spans="1:56" ht="27" customHeight="1" x14ac:dyDescent="0.25">
      <c r="A12" s="166"/>
      <c r="B12" s="554"/>
      <c r="C12" s="513" t="s">
        <v>436</v>
      </c>
      <c r="D12" s="177" t="s">
        <v>402</v>
      </c>
      <c r="E12" s="178" t="s">
        <v>486</v>
      </c>
      <c r="F12" s="176">
        <f>IF(E12="X",15,0)</f>
        <v>15</v>
      </c>
      <c r="G12" s="572"/>
      <c r="H12" s="166"/>
      <c r="I12" s="554"/>
      <c r="J12" s="513" t="s">
        <v>436</v>
      </c>
      <c r="K12" s="177" t="s">
        <v>402</v>
      </c>
      <c r="L12" s="178" t="s">
        <v>486</v>
      </c>
      <c r="M12" s="176">
        <f>IF(L12="X",15,0)</f>
        <v>15</v>
      </c>
      <c r="N12" s="572"/>
      <c r="O12" s="166"/>
      <c r="P12" s="554"/>
      <c r="Q12" s="513" t="s">
        <v>436</v>
      </c>
      <c r="R12" s="177" t="s">
        <v>402</v>
      </c>
      <c r="S12" s="178" t="s">
        <v>486</v>
      </c>
      <c r="T12" s="176">
        <f>IF(S12="X",15,0)</f>
        <v>15</v>
      </c>
      <c r="U12" s="572"/>
      <c r="V12" s="166"/>
      <c r="W12" s="554"/>
      <c r="X12" s="513" t="s">
        <v>436</v>
      </c>
      <c r="Y12" s="177" t="s">
        <v>402</v>
      </c>
      <c r="Z12" s="178" t="s">
        <v>486</v>
      </c>
      <c r="AA12" s="176">
        <f>IF(Z12="X",15,0)</f>
        <v>15</v>
      </c>
      <c r="AB12" s="572"/>
      <c r="AC12" s="166"/>
      <c r="AD12" s="554"/>
      <c r="AE12" s="513" t="s">
        <v>436</v>
      </c>
      <c r="AF12" s="177" t="s">
        <v>402</v>
      </c>
      <c r="AG12" s="178"/>
      <c r="AH12" s="176">
        <f>IF(AG12="X",15,0)</f>
        <v>0</v>
      </c>
      <c r="AI12" s="572"/>
      <c r="AJ12" s="166"/>
      <c r="AK12" s="554"/>
      <c r="AL12" s="513" t="s">
        <v>436</v>
      </c>
      <c r="AM12" s="177" t="s">
        <v>402</v>
      </c>
      <c r="AN12" s="178"/>
      <c r="AO12" s="176">
        <f>IF(AN12="X",15,0)</f>
        <v>0</v>
      </c>
      <c r="AP12" s="572"/>
      <c r="AQ12" s="166"/>
      <c r="AR12" s="554"/>
      <c r="AS12" s="513" t="s">
        <v>436</v>
      </c>
      <c r="AT12" s="177" t="s">
        <v>402</v>
      </c>
      <c r="AU12" s="178"/>
      <c r="AV12" s="176">
        <f>IF(AU12="X",15,0)</f>
        <v>0</v>
      </c>
      <c r="AW12" s="572"/>
      <c r="AX12" s="166"/>
      <c r="AY12" s="554"/>
      <c r="AZ12" s="513" t="s">
        <v>436</v>
      </c>
      <c r="BA12" s="177" t="s">
        <v>402</v>
      </c>
      <c r="BB12" s="178"/>
      <c r="BC12" s="176">
        <f>IF(BB12="X",15,0)</f>
        <v>0</v>
      </c>
      <c r="BD12" s="572"/>
    </row>
    <row r="13" spans="1:56" ht="39.75" customHeight="1" thickBot="1" x14ac:dyDescent="0.3">
      <c r="A13" s="166"/>
      <c r="B13" s="555"/>
      <c r="C13" s="514"/>
      <c r="D13" s="179" t="s">
        <v>403</v>
      </c>
      <c r="E13" s="180"/>
      <c r="F13" s="176"/>
      <c r="G13" s="572"/>
      <c r="H13" s="166"/>
      <c r="I13" s="555"/>
      <c r="J13" s="514"/>
      <c r="K13" s="179" t="s">
        <v>403</v>
      </c>
      <c r="L13" s="180"/>
      <c r="M13" s="176"/>
      <c r="N13" s="572"/>
      <c r="O13" s="166"/>
      <c r="P13" s="555"/>
      <c r="Q13" s="514"/>
      <c r="R13" s="179" t="s">
        <v>403</v>
      </c>
      <c r="S13" s="180"/>
      <c r="T13" s="176"/>
      <c r="U13" s="572"/>
      <c r="V13" s="166"/>
      <c r="W13" s="555"/>
      <c r="X13" s="514"/>
      <c r="Y13" s="179" t="s">
        <v>403</v>
      </c>
      <c r="Z13" s="180"/>
      <c r="AA13" s="176"/>
      <c r="AB13" s="572"/>
      <c r="AC13" s="166"/>
      <c r="AD13" s="555"/>
      <c r="AE13" s="514"/>
      <c r="AF13" s="179" t="s">
        <v>403</v>
      </c>
      <c r="AG13" s="180"/>
      <c r="AH13" s="176"/>
      <c r="AI13" s="572"/>
      <c r="AJ13" s="166"/>
      <c r="AK13" s="555"/>
      <c r="AL13" s="514"/>
      <c r="AM13" s="179" t="s">
        <v>403</v>
      </c>
      <c r="AN13" s="180"/>
      <c r="AO13" s="176"/>
      <c r="AP13" s="572"/>
      <c r="AQ13" s="166"/>
      <c r="AR13" s="555"/>
      <c r="AS13" s="514"/>
      <c r="AT13" s="179" t="s">
        <v>403</v>
      </c>
      <c r="AU13" s="180"/>
      <c r="AV13" s="176"/>
      <c r="AW13" s="572"/>
      <c r="AX13" s="166"/>
      <c r="AY13" s="555"/>
      <c r="AZ13" s="514"/>
      <c r="BA13" s="179" t="s">
        <v>403</v>
      </c>
      <c r="BB13" s="180"/>
      <c r="BC13" s="176"/>
      <c r="BD13" s="572"/>
    </row>
    <row r="14" spans="1:56" ht="49.5" customHeight="1" x14ac:dyDescent="0.25">
      <c r="A14" s="166"/>
      <c r="B14" s="519" t="s">
        <v>432</v>
      </c>
      <c r="C14" s="515" t="s">
        <v>439</v>
      </c>
      <c r="D14" s="181" t="s">
        <v>404</v>
      </c>
      <c r="E14" s="182" t="s">
        <v>486</v>
      </c>
      <c r="F14" s="176">
        <f>IF(E14="X",15,0)</f>
        <v>15</v>
      </c>
      <c r="G14" s="572"/>
      <c r="H14" s="166"/>
      <c r="I14" s="519" t="s">
        <v>432</v>
      </c>
      <c r="J14" s="515" t="s">
        <v>439</v>
      </c>
      <c r="K14" s="181" t="s">
        <v>404</v>
      </c>
      <c r="L14" s="182" t="s">
        <v>486</v>
      </c>
      <c r="M14" s="176">
        <f>IF(L14="X",15,0)</f>
        <v>15</v>
      </c>
      <c r="N14" s="572"/>
      <c r="O14" s="166"/>
      <c r="P14" s="519" t="s">
        <v>432</v>
      </c>
      <c r="Q14" s="515" t="s">
        <v>439</v>
      </c>
      <c r="R14" s="181" t="s">
        <v>404</v>
      </c>
      <c r="S14" s="182" t="s">
        <v>486</v>
      </c>
      <c r="T14" s="176">
        <f>IF(S14="X",15,0)</f>
        <v>15</v>
      </c>
      <c r="U14" s="572"/>
      <c r="V14" s="166"/>
      <c r="W14" s="519" t="s">
        <v>432</v>
      </c>
      <c r="X14" s="515" t="s">
        <v>439</v>
      </c>
      <c r="Y14" s="181" t="s">
        <v>404</v>
      </c>
      <c r="Z14" s="182" t="s">
        <v>486</v>
      </c>
      <c r="AA14" s="176">
        <f>IF(Z14="X",15,0)</f>
        <v>15</v>
      </c>
      <c r="AB14" s="572"/>
      <c r="AC14" s="166"/>
      <c r="AD14" s="519" t="s">
        <v>432</v>
      </c>
      <c r="AE14" s="515" t="s">
        <v>439</v>
      </c>
      <c r="AF14" s="181" t="s">
        <v>404</v>
      </c>
      <c r="AG14" s="182"/>
      <c r="AH14" s="176">
        <f>IF(AG14="X",15,0)</f>
        <v>0</v>
      </c>
      <c r="AI14" s="572"/>
      <c r="AJ14" s="166"/>
      <c r="AK14" s="519" t="s">
        <v>432</v>
      </c>
      <c r="AL14" s="515" t="s">
        <v>439</v>
      </c>
      <c r="AM14" s="181" t="s">
        <v>404</v>
      </c>
      <c r="AN14" s="182"/>
      <c r="AO14" s="176">
        <f>IF(AN14="X",15,0)</f>
        <v>0</v>
      </c>
      <c r="AP14" s="572"/>
      <c r="AQ14" s="166"/>
      <c r="AR14" s="519" t="s">
        <v>432</v>
      </c>
      <c r="AS14" s="515" t="s">
        <v>439</v>
      </c>
      <c r="AT14" s="181" t="s">
        <v>404</v>
      </c>
      <c r="AU14" s="182"/>
      <c r="AV14" s="176">
        <f>IF(AU14="X",15,0)</f>
        <v>0</v>
      </c>
      <c r="AW14" s="572"/>
      <c r="AX14" s="166"/>
      <c r="AY14" s="519" t="s">
        <v>432</v>
      </c>
      <c r="AZ14" s="515" t="s">
        <v>439</v>
      </c>
      <c r="BA14" s="181" t="s">
        <v>404</v>
      </c>
      <c r="BB14" s="182"/>
      <c r="BC14" s="176">
        <f>IF(BB14="X",15,0)</f>
        <v>0</v>
      </c>
      <c r="BD14" s="572"/>
    </row>
    <row r="15" spans="1:56" ht="69" customHeight="1" thickBot="1" x14ac:dyDescent="0.3">
      <c r="A15" s="166"/>
      <c r="B15" s="520"/>
      <c r="C15" s="516"/>
      <c r="D15" s="183" t="s">
        <v>405</v>
      </c>
      <c r="E15" s="184"/>
      <c r="F15" s="176"/>
      <c r="G15" s="572"/>
      <c r="H15" s="166"/>
      <c r="I15" s="520"/>
      <c r="J15" s="516"/>
      <c r="K15" s="183" t="s">
        <v>405</v>
      </c>
      <c r="L15" s="184"/>
      <c r="M15" s="176"/>
      <c r="N15" s="572"/>
      <c r="O15" s="166"/>
      <c r="P15" s="520"/>
      <c r="Q15" s="516"/>
      <c r="R15" s="183" t="s">
        <v>405</v>
      </c>
      <c r="S15" s="184"/>
      <c r="T15" s="176"/>
      <c r="U15" s="572"/>
      <c r="V15" s="166"/>
      <c r="W15" s="520"/>
      <c r="X15" s="516"/>
      <c r="Y15" s="183" t="s">
        <v>405</v>
      </c>
      <c r="Z15" s="184"/>
      <c r="AA15" s="176"/>
      <c r="AB15" s="572"/>
      <c r="AC15" s="166"/>
      <c r="AD15" s="520"/>
      <c r="AE15" s="516"/>
      <c r="AF15" s="183" t="s">
        <v>405</v>
      </c>
      <c r="AG15" s="184"/>
      <c r="AH15" s="176"/>
      <c r="AI15" s="572"/>
      <c r="AJ15" s="166"/>
      <c r="AK15" s="520"/>
      <c r="AL15" s="516"/>
      <c r="AM15" s="183" t="s">
        <v>405</v>
      </c>
      <c r="AN15" s="184"/>
      <c r="AO15" s="176"/>
      <c r="AP15" s="572"/>
      <c r="AQ15" s="166"/>
      <c r="AR15" s="520"/>
      <c r="AS15" s="516"/>
      <c r="AT15" s="183" t="s">
        <v>405</v>
      </c>
      <c r="AU15" s="184"/>
      <c r="AV15" s="176"/>
      <c r="AW15" s="572"/>
      <c r="AX15" s="166"/>
      <c r="AY15" s="520"/>
      <c r="AZ15" s="516"/>
      <c r="BA15" s="183" t="s">
        <v>405</v>
      </c>
      <c r="BB15" s="184"/>
      <c r="BC15" s="176"/>
      <c r="BD15" s="572"/>
    </row>
    <row r="16" spans="1:56" ht="30.75" customHeight="1" x14ac:dyDescent="0.25">
      <c r="A16" s="166"/>
      <c r="B16" s="549" t="s">
        <v>431</v>
      </c>
      <c r="C16" s="513" t="s">
        <v>440</v>
      </c>
      <c r="D16" s="177" t="s">
        <v>406</v>
      </c>
      <c r="E16" s="178"/>
      <c r="F16" s="176">
        <f>IF(E16="X",15,0)</f>
        <v>0</v>
      </c>
      <c r="G16" s="572"/>
      <c r="H16" s="166"/>
      <c r="I16" s="549" t="s">
        <v>431</v>
      </c>
      <c r="J16" s="513" t="s">
        <v>440</v>
      </c>
      <c r="K16" s="177" t="s">
        <v>406</v>
      </c>
      <c r="L16" s="178" t="s">
        <v>486</v>
      </c>
      <c r="M16" s="176">
        <f>IF(L16="X",15,0)</f>
        <v>15</v>
      </c>
      <c r="N16" s="572"/>
      <c r="O16" s="166"/>
      <c r="P16" s="549" t="s">
        <v>431</v>
      </c>
      <c r="Q16" s="513" t="s">
        <v>440</v>
      </c>
      <c r="R16" s="177" t="s">
        <v>406</v>
      </c>
      <c r="S16" s="178" t="s">
        <v>486</v>
      </c>
      <c r="T16" s="176">
        <f>IF(S16="X",15,0)</f>
        <v>15</v>
      </c>
      <c r="U16" s="572"/>
      <c r="V16" s="166"/>
      <c r="W16" s="549" t="s">
        <v>431</v>
      </c>
      <c r="X16" s="513" t="s">
        <v>440</v>
      </c>
      <c r="Y16" s="177" t="s">
        <v>406</v>
      </c>
      <c r="Z16" s="178" t="s">
        <v>486</v>
      </c>
      <c r="AA16" s="176">
        <f>IF(Z16="X",15,0)</f>
        <v>15</v>
      </c>
      <c r="AB16" s="572"/>
      <c r="AC16" s="166"/>
      <c r="AD16" s="549" t="s">
        <v>431</v>
      </c>
      <c r="AE16" s="513" t="s">
        <v>440</v>
      </c>
      <c r="AF16" s="177" t="s">
        <v>406</v>
      </c>
      <c r="AG16" s="178"/>
      <c r="AH16" s="176">
        <f>IF(AG16="X",15,0)</f>
        <v>0</v>
      </c>
      <c r="AI16" s="572"/>
      <c r="AJ16" s="166"/>
      <c r="AK16" s="549" t="s">
        <v>431</v>
      </c>
      <c r="AL16" s="513" t="s">
        <v>440</v>
      </c>
      <c r="AM16" s="177" t="s">
        <v>406</v>
      </c>
      <c r="AN16" s="178"/>
      <c r="AO16" s="176">
        <f>IF(AN16="X",15,0)</f>
        <v>0</v>
      </c>
      <c r="AP16" s="572"/>
      <c r="AQ16" s="166"/>
      <c r="AR16" s="549" t="s">
        <v>431</v>
      </c>
      <c r="AS16" s="513" t="s">
        <v>440</v>
      </c>
      <c r="AT16" s="177" t="s">
        <v>406</v>
      </c>
      <c r="AU16" s="178"/>
      <c r="AV16" s="176">
        <f>IF(AU16="X",15,0)</f>
        <v>0</v>
      </c>
      <c r="AW16" s="572"/>
      <c r="AX16" s="166"/>
      <c r="AY16" s="549" t="s">
        <v>431</v>
      </c>
      <c r="AZ16" s="513" t="s">
        <v>440</v>
      </c>
      <c r="BA16" s="177" t="s">
        <v>406</v>
      </c>
      <c r="BB16" s="178"/>
      <c r="BC16" s="176">
        <f>IF(BB16="X",15,0)</f>
        <v>0</v>
      </c>
      <c r="BD16" s="572"/>
    </row>
    <row r="17" spans="1:56" ht="30.75" customHeight="1" x14ac:dyDescent="0.25">
      <c r="A17" s="166"/>
      <c r="B17" s="550"/>
      <c r="C17" s="517"/>
      <c r="D17" s="185" t="s">
        <v>407</v>
      </c>
      <c r="E17" s="186" t="s">
        <v>486</v>
      </c>
      <c r="F17" s="176">
        <f>IF(E17="X",10,0)</f>
        <v>10</v>
      </c>
      <c r="G17" s="572"/>
      <c r="H17" s="166"/>
      <c r="I17" s="550"/>
      <c r="J17" s="517"/>
      <c r="K17" s="185" t="s">
        <v>407</v>
      </c>
      <c r="L17" s="186"/>
      <c r="M17" s="176">
        <f>IF(L17="X",10,0)</f>
        <v>0</v>
      </c>
      <c r="N17" s="572"/>
      <c r="O17" s="166"/>
      <c r="P17" s="550"/>
      <c r="Q17" s="517"/>
      <c r="R17" s="185" t="s">
        <v>407</v>
      </c>
      <c r="S17" s="186"/>
      <c r="T17" s="176">
        <f>IF(S17="X",10,0)</f>
        <v>0</v>
      </c>
      <c r="U17" s="572"/>
      <c r="V17" s="166"/>
      <c r="W17" s="550"/>
      <c r="X17" s="517"/>
      <c r="Y17" s="185" t="s">
        <v>407</v>
      </c>
      <c r="Z17" s="186"/>
      <c r="AA17" s="176">
        <f>IF(Z17="X",10,0)</f>
        <v>0</v>
      </c>
      <c r="AB17" s="572"/>
      <c r="AC17" s="166"/>
      <c r="AD17" s="550"/>
      <c r="AE17" s="517"/>
      <c r="AF17" s="185" t="s">
        <v>407</v>
      </c>
      <c r="AG17" s="186"/>
      <c r="AH17" s="176">
        <f>IF(AG17="X",10,0)</f>
        <v>0</v>
      </c>
      <c r="AI17" s="572"/>
      <c r="AJ17" s="166"/>
      <c r="AK17" s="550"/>
      <c r="AL17" s="517"/>
      <c r="AM17" s="185" t="s">
        <v>407</v>
      </c>
      <c r="AN17" s="186"/>
      <c r="AO17" s="176">
        <f>IF(AN17="X",10,0)</f>
        <v>0</v>
      </c>
      <c r="AP17" s="572"/>
      <c r="AQ17" s="166"/>
      <c r="AR17" s="550"/>
      <c r="AS17" s="517"/>
      <c r="AT17" s="185" t="s">
        <v>407</v>
      </c>
      <c r="AU17" s="186"/>
      <c r="AV17" s="176">
        <f>IF(AU17="X",10,0)</f>
        <v>0</v>
      </c>
      <c r="AW17" s="572"/>
      <c r="AX17" s="166"/>
      <c r="AY17" s="550"/>
      <c r="AZ17" s="517"/>
      <c r="BA17" s="185" t="s">
        <v>407</v>
      </c>
      <c r="BB17" s="186"/>
      <c r="BC17" s="176">
        <f>IF(BB17="X",10,0)</f>
        <v>0</v>
      </c>
      <c r="BD17" s="572"/>
    </row>
    <row r="18" spans="1:56" ht="62.25" customHeight="1" thickBot="1" x14ac:dyDescent="0.3">
      <c r="A18" s="166"/>
      <c r="B18" s="551"/>
      <c r="C18" s="514"/>
      <c r="D18" s="179" t="s">
        <v>408</v>
      </c>
      <c r="E18" s="180"/>
      <c r="F18" s="176"/>
      <c r="G18" s="572"/>
      <c r="H18" s="166"/>
      <c r="I18" s="551"/>
      <c r="J18" s="514"/>
      <c r="K18" s="179" t="s">
        <v>408</v>
      </c>
      <c r="L18" s="180"/>
      <c r="M18" s="176"/>
      <c r="N18" s="572"/>
      <c r="O18" s="166"/>
      <c r="P18" s="551"/>
      <c r="Q18" s="514"/>
      <c r="R18" s="179" t="s">
        <v>408</v>
      </c>
      <c r="S18" s="180"/>
      <c r="T18" s="176"/>
      <c r="U18" s="572"/>
      <c r="V18" s="166"/>
      <c r="W18" s="551"/>
      <c r="X18" s="514"/>
      <c r="Y18" s="179" t="s">
        <v>408</v>
      </c>
      <c r="Z18" s="180"/>
      <c r="AA18" s="176"/>
      <c r="AB18" s="572"/>
      <c r="AC18" s="166"/>
      <c r="AD18" s="551"/>
      <c r="AE18" s="514"/>
      <c r="AF18" s="179" t="s">
        <v>408</v>
      </c>
      <c r="AG18" s="180"/>
      <c r="AH18" s="176"/>
      <c r="AI18" s="572"/>
      <c r="AJ18" s="166"/>
      <c r="AK18" s="551"/>
      <c r="AL18" s="514"/>
      <c r="AM18" s="179" t="s">
        <v>408</v>
      </c>
      <c r="AN18" s="180"/>
      <c r="AO18" s="176"/>
      <c r="AP18" s="572"/>
      <c r="AQ18" s="166"/>
      <c r="AR18" s="551"/>
      <c r="AS18" s="514"/>
      <c r="AT18" s="179" t="s">
        <v>408</v>
      </c>
      <c r="AU18" s="180"/>
      <c r="AV18" s="176"/>
      <c r="AW18" s="572"/>
      <c r="AX18" s="166"/>
      <c r="AY18" s="551"/>
      <c r="AZ18" s="514"/>
      <c r="BA18" s="179" t="s">
        <v>408</v>
      </c>
      <c r="BB18" s="180"/>
      <c r="BC18" s="176"/>
      <c r="BD18" s="572"/>
    </row>
    <row r="19" spans="1:56" ht="33.75" customHeight="1" x14ac:dyDescent="0.25">
      <c r="A19" s="166"/>
      <c r="B19" s="519" t="s">
        <v>433</v>
      </c>
      <c r="C19" s="515" t="s">
        <v>441</v>
      </c>
      <c r="D19" s="181" t="s">
        <v>409</v>
      </c>
      <c r="E19" s="182" t="s">
        <v>486</v>
      </c>
      <c r="F19" s="176">
        <f>IF(E19="X",15,0)</f>
        <v>15</v>
      </c>
      <c r="G19" s="572"/>
      <c r="H19" s="166"/>
      <c r="I19" s="519" t="s">
        <v>433</v>
      </c>
      <c r="J19" s="515" t="s">
        <v>441</v>
      </c>
      <c r="K19" s="181" t="s">
        <v>409</v>
      </c>
      <c r="L19" s="182" t="s">
        <v>486</v>
      </c>
      <c r="M19" s="176">
        <f>IF(L19="X",15,0)</f>
        <v>15</v>
      </c>
      <c r="N19" s="572"/>
      <c r="O19" s="166"/>
      <c r="P19" s="519" t="s">
        <v>433</v>
      </c>
      <c r="Q19" s="515" t="s">
        <v>441</v>
      </c>
      <c r="R19" s="181" t="s">
        <v>409</v>
      </c>
      <c r="S19" s="182" t="s">
        <v>486</v>
      </c>
      <c r="T19" s="176">
        <f>IF(S19="X",15,0)</f>
        <v>15</v>
      </c>
      <c r="U19" s="572"/>
      <c r="V19" s="166"/>
      <c r="W19" s="519" t="s">
        <v>433</v>
      </c>
      <c r="X19" s="515" t="s">
        <v>441</v>
      </c>
      <c r="Y19" s="181" t="s">
        <v>409</v>
      </c>
      <c r="Z19" s="182" t="s">
        <v>486</v>
      </c>
      <c r="AA19" s="176">
        <f>IF(Z19="X",15,0)</f>
        <v>15</v>
      </c>
      <c r="AB19" s="572"/>
      <c r="AC19" s="166"/>
      <c r="AD19" s="519" t="s">
        <v>433</v>
      </c>
      <c r="AE19" s="515" t="s">
        <v>441</v>
      </c>
      <c r="AF19" s="181" t="s">
        <v>409</v>
      </c>
      <c r="AG19" s="182"/>
      <c r="AH19" s="176">
        <f>IF(AG19="X",15,0)</f>
        <v>0</v>
      </c>
      <c r="AI19" s="572"/>
      <c r="AJ19" s="166"/>
      <c r="AK19" s="519" t="s">
        <v>433</v>
      </c>
      <c r="AL19" s="515" t="s">
        <v>441</v>
      </c>
      <c r="AM19" s="181" t="s">
        <v>409</v>
      </c>
      <c r="AN19" s="182"/>
      <c r="AO19" s="176">
        <f>IF(AN19="X",15,0)</f>
        <v>0</v>
      </c>
      <c r="AP19" s="572"/>
      <c r="AQ19" s="166"/>
      <c r="AR19" s="519" t="s">
        <v>433</v>
      </c>
      <c r="AS19" s="515" t="s">
        <v>441</v>
      </c>
      <c r="AT19" s="181" t="s">
        <v>409</v>
      </c>
      <c r="AU19" s="182"/>
      <c r="AV19" s="176">
        <f>IF(AU19="X",15,0)</f>
        <v>0</v>
      </c>
      <c r="AW19" s="572"/>
      <c r="AX19" s="166"/>
      <c r="AY19" s="519" t="s">
        <v>433</v>
      </c>
      <c r="AZ19" s="515" t="s">
        <v>441</v>
      </c>
      <c r="BA19" s="181" t="s">
        <v>409</v>
      </c>
      <c r="BB19" s="182"/>
      <c r="BC19" s="176">
        <f>IF(BB19="X",15,0)</f>
        <v>0</v>
      </c>
      <c r="BD19" s="572"/>
    </row>
    <row r="20" spans="1:56" ht="33" customHeight="1" thickBot="1" x14ac:dyDescent="0.3">
      <c r="A20" s="166"/>
      <c r="B20" s="520"/>
      <c r="C20" s="516"/>
      <c r="D20" s="183" t="s">
        <v>410</v>
      </c>
      <c r="E20" s="184"/>
      <c r="F20" s="176"/>
      <c r="G20" s="572"/>
      <c r="H20" s="166"/>
      <c r="I20" s="520"/>
      <c r="J20" s="516"/>
      <c r="K20" s="183" t="s">
        <v>410</v>
      </c>
      <c r="L20" s="184"/>
      <c r="M20" s="176"/>
      <c r="N20" s="572"/>
      <c r="O20" s="166"/>
      <c r="P20" s="520"/>
      <c r="Q20" s="516"/>
      <c r="R20" s="183" t="s">
        <v>410</v>
      </c>
      <c r="S20" s="184"/>
      <c r="T20" s="176"/>
      <c r="U20" s="572"/>
      <c r="V20" s="166"/>
      <c r="W20" s="520"/>
      <c r="X20" s="516"/>
      <c r="Y20" s="183" t="s">
        <v>410</v>
      </c>
      <c r="Z20" s="184"/>
      <c r="AA20" s="176"/>
      <c r="AB20" s="572"/>
      <c r="AC20" s="166"/>
      <c r="AD20" s="520"/>
      <c r="AE20" s="516"/>
      <c r="AF20" s="183" t="s">
        <v>410</v>
      </c>
      <c r="AG20" s="184"/>
      <c r="AH20" s="176"/>
      <c r="AI20" s="572"/>
      <c r="AJ20" s="166"/>
      <c r="AK20" s="520"/>
      <c r="AL20" s="516"/>
      <c r="AM20" s="183" t="s">
        <v>410</v>
      </c>
      <c r="AN20" s="184"/>
      <c r="AO20" s="176"/>
      <c r="AP20" s="572"/>
      <c r="AQ20" s="166"/>
      <c r="AR20" s="520"/>
      <c r="AS20" s="516"/>
      <c r="AT20" s="183" t="s">
        <v>410</v>
      </c>
      <c r="AU20" s="184"/>
      <c r="AV20" s="176"/>
      <c r="AW20" s="572"/>
      <c r="AX20" s="166"/>
      <c r="AY20" s="520"/>
      <c r="AZ20" s="516"/>
      <c r="BA20" s="183" t="s">
        <v>410</v>
      </c>
      <c r="BB20" s="184"/>
      <c r="BC20" s="176"/>
      <c r="BD20" s="572"/>
    </row>
    <row r="21" spans="1:56" ht="45" customHeight="1" x14ac:dyDescent="0.25">
      <c r="A21" s="166"/>
      <c r="B21" s="549" t="s">
        <v>434</v>
      </c>
      <c r="C21" s="513" t="s">
        <v>437</v>
      </c>
      <c r="D21" s="187" t="s">
        <v>411</v>
      </c>
      <c r="E21" s="178" t="s">
        <v>486</v>
      </c>
      <c r="F21" s="176">
        <f>IF(E21="X",15,0)</f>
        <v>15</v>
      </c>
      <c r="G21" s="572"/>
      <c r="H21" s="166"/>
      <c r="I21" s="549" t="s">
        <v>434</v>
      </c>
      <c r="J21" s="513" t="s">
        <v>437</v>
      </c>
      <c r="K21" s="187" t="s">
        <v>411</v>
      </c>
      <c r="L21" s="178" t="s">
        <v>486</v>
      </c>
      <c r="M21" s="176">
        <f>IF(L21="X",15,0)</f>
        <v>15</v>
      </c>
      <c r="N21" s="572"/>
      <c r="O21" s="166"/>
      <c r="P21" s="549" t="s">
        <v>434</v>
      </c>
      <c r="Q21" s="513" t="s">
        <v>437</v>
      </c>
      <c r="R21" s="187" t="s">
        <v>411</v>
      </c>
      <c r="S21" s="178" t="s">
        <v>486</v>
      </c>
      <c r="T21" s="176">
        <f>IF(S21="X",15,0)</f>
        <v>15</v>
      </c>
      <c r="U21" s="572"/>
      <c r="V21" s="166"/>
      <c r="W21" s="549" t="s">
        <v>434</v>
      </c>
      <c r="X21" s="513" t="s">
        <v>437</v>
      </c>
      <c r="Y21" s="187" t="s">
        <v>411</v>
      </c>
      <c r="Z21" s="178" t="s">
        <v>486</v>
      </c>
      <c r="AA21" s="176">
        <f>IF(Z21="X",15,0)</f>
        <v>15</v>
      </c>
      <c r="AB21" s="572"/>
      <c r="AC21" s="166"/>
      <c r="AD21" s="549" t="s">
        <v>434</v>
      </c>
      <c r="AE21" s="513" t="s">
        <v>437</v>
      </c>
      <c r="AF21" s="187" t="s">
        <v>411</v>
      </c>
      <c r="AG21" s="178"/>
      <c r="AH21" s="176">
        <f>IF(AG21="X",15,0)</f>
        <v>0</v>
      </c>
      <c r="AI21" s="572"/>
      <c r="AJ21" s="166"/>
      <c r="AK21" s="549" t="s">
        <v>434</v>
      </c>
      <c r="AL21" s="513" t="s">
        <v>437</v>
      </c>
      <c r="AM21" s="187" t="s">
        <v>411</v>
      </c>
      <c r="AN21" s="178"/>
      <c r="AO21" s="176">
        <f>IF(AN21="X",15,0)</f>
        <v>0</v>
      </c>
      <c r="AP21" s="572"/>
      <c r="AQ21" s="166"/>
      <c r="AR21" s="549" t="s">
        <v>434</v>
      </c>
      <c r="AS21" s="513" t="s">
        <v>437</v>
      </c>
      <c r="AT21" s="187" t="s">
        <v>411</v>
      </c>
      <c r="AU21" s="178"/>
      <c r="AV21" s="176">
        <f>IF(AU21="X",15,0)</f>
        <v>0</v>
      </c>
      <c r="AW21" s="572"/>
      <c r="AX21" s="166"/>
      <c r="AY21" s="549" t="s">
        <v>434</v>
      </c>
      <c r="AZ21" s="513" t="s">
        <v>437</v>
      </c>
      <c r="BA21" s="187" t="s">
        <v>411</v>
      </c>
      <c r="BB21" s="178"/>
      <c r="BC21" s="176">
        <f>IF(BB21="X",15,0)</f>
        <v>0</v>
      </c>
      <c r="BD21" s="572"/>
    </row>
    <row r="22" spans="1:56" ht="35.25" customHeight="1" thickBot="1" x14ac:dyDescent="0.3">
      <c r="A22" s="166"/>
      <c r="B22" s="551"/>
      <c r="C22" s="514"/>
      <c r="D22" s="188" t="s">
        <v>412</v>
      </c>
      <c r="E22" s="180"/>
      <c r="F22" s="176"/>
      <c r="G22" s="572"/>
      <c r="H22" s="166"/>
      <c r="I22" s="551"/>
      <c r="J22" s="514"/>
      <c r="K22" s="188" t="s">
        <v>412</v>
      </c>
      <c r="L22" s="180"/>
      <c r="M22" s="176"/>
      <c r="N22" s="572"/>
      <c r="O22" s="166"/>
      <c r="P22" s="551"/>
      <c r="Q22" s="514"/>
      <c r="R22" s="188" t="s">
        <v>412</v>
      </c>
      <c r="S22" s="180"/>
      <c r="T22" s="176"/>
      <c r="U22" s="572"/>
      <c r="V22" s="166"/>
      <c r="W22" s="551"/>
      <c r="X22" s="514"/>
      <c r="Y22" s="188" t="s">
        <v>412</v>
      </c>
      <c r="Z22" s="180"/>
      <c r="AA22" s="176"/>
      <c r="AB22" s="572"/>
      <c r="AC22" s="166"/>
      <c r="AD22" s="551"/>
      <c r="AE22" s="514"/>
      <c r="AF22" s="188" t="s">
        <v>412</v>
      </c>
      <c r="AG22" s="180"/>
      <c r="AH22" s="176"/>
      <c r="AI22" s="572"/>
      <c r="AJ22" s="166"/>
      <c r="AK22" s="551"/>
      <c r="AL22" s="514"/>
      <c r="AM22" s="188" t="s">
        <v>412</v>
      </c>
      <c r="AN22" s="180"/>
      <c r="AO22" s="176"/>
      <c r="AP22" s="572"/>
      <c r="AQ22" s="166"/>
      <c r="AR22" s="551"/>
      <c r="AS22" s="514"/>
      <c r="AT22" s="188" t="s">
        <v>412</v>
      </c>
      <c r="AU22" s="180"/>
      <c r="AV22" s="176"/>
      <c r="AW22" s="572"/>
      <c r="AX22" s="166"/>
      <c r="AY22" s="551"/>
      <c r="AZ22" s="514"/>
      <c r="BA22" s="188" t="s">
        <v>412</v>
      </c>
      <c r="BB22" s="180"/>
      <c r="BC22" s="176"/>
      <c r="BD22" s="572"/>
    </row>
    <row r="23" spans="1:56" ht="24" customHeight="1" x14ac:dyDescent="0.25">
      <c r="A23" s="166"/>
      <c r="B23" s="519" t="s">
        <v>435</v>
      </c>
      <c r="C23" s="515" t="s">
        <v>438</v>
      </c>
      <c r="D23" s="181" t="s">
        <v>413</v>
      </c>
      <c r="E23" s="182" t="s">
        <v>486</v>
      </c>
      <c r="F23" s="176">
        <f>IF(E23="X",10,0)</f>
        <v>10</v>
      </c>
      <c r="G23" s="572"/>
      <c r="H23" s="166"/>
      <c r="I23" s="519" t="s">
        <v>435</v>
      </c>
      <c r="J23" s="515" t="s">
        <v>438</v>
      </c>
      <c r="K23" s="181" t="s">
        <v>413</v>
      </c>
      <c r="L23" s="182" t="s">
        <v>486</v>
      </c>
      <c r="M23" s="176">
        <f>IF(L23="X",10,0)</f>
        <v>10</v>
      </c>
      <c r="N23" s="572"/>
      <c r="O23" s="166"/>
      <c r="P23" s="519" t="s">
        <v>435</v>
      </c>
      <c r="Q23" s="515" t="s">
        <v>438</v>
      </c>
      <c r="R23" s="181" t="s">
        <v>413</v>
      </c>
      <c r="S23" s="182" t="s">
        <v>486</v>
      </c>
      <c r="T23" s="176">
        <f>IF(S23="X",10,0)</f>
        <v>10</v>
      </c>
      <c r="U23" s="572"/>
      <c r="V23" s="166"/>
      <c r="W23" s="519" t="s">
        <v>435</v>
      </c>
      <c r="X23" s="515" t="s">
        <v>438</v>
      </c>
      <c r="Y23" s="181" t="s">
        <v>413</v>
      </c>
      <c r="Z23" s="182" t="s">
        <v>486</v>
      </c>
      <c r="AA23" s="176">
        <f>IF(Z23="X",10,0)</f>
        <v>10</v>
      </c>
      <c r="AB23" s="572"/>
      <c r="AC23" s="166"/>
      <c r="AD23" s="519" t="s">
        <v>435</v>
      </c>
      <c r="AE23" s="515" t="s">
        <v>438</v>
      </c>
      <c r="AF23" s="181" t="s">
        <v>413</v>
      </c>
      <c r="AG23" s="182"/>
      <c r="AH23" s="176">
        <f>IF(AG23="X",10,0)</f>
        <v>0</v>
      </c>
      <c r="AI23" s="572"/>
      <c r="AJ23" s="166"/>
      <c r="AK23" s="519" t="s">
        <v>435</v>
      </c>
      <c r="AL23" s="515" t="s">
        <v>438</v>
      </c>
      <c r="AM23" s="181" t="s">
        <v>413</v>
      </c>
      <c r="AN23" s="182"/>
      <c r="AO23" s="176">
        <f>IF(AN23="X",10,0)</f>
        <v>0</v>
      </c>
      <c r="AP23" s="572"/>
      <c r="AQ23" s="166"/>
      <c r="AR23" s="519" t="s">
        <v>435</v>
      </c>
      <c r="AS23" s="515" t="s">
        <v>438</v>
      </c>
      <c r="AT23" s="181" t="s">
        <v>413</v>
      </c>
      <c r="AU23" s="182"/>
      <c r="AV23" s="176">
        <f>IF(AU23="X",10,0)</f>
        <v>0</v>
      </c>
      <c r="AW23" s="572"/>
      <c r="AX23" s="166"/>
      <c r="AY23" s="519" t="s">
        <v>435</v>
      </c>
      <c r="AZ23" s="515" t="s">
        <v>438</v>
      </c>
      <c r="BA23" s="181" t="s">
        <v>413</v>
      </c>
      <c r="BB23" s="182"/>
      <c r="BC23" s="176">
        <f>IF(BB23="X",10,0)</f>
        <v>0</v>
      </c>
      <c r="BD23" s="572"/>
    </row>
    <row r="24" spans="1:56" ht="24" customHeight="1" x14ac:dyDescent="0.25">
      <c r="A24" s="166"/>
      <c r="B24" s="552"/>
      <c r="C24" s="518"/>
      <c r="D24" s="189" t="s">
        <v>414</v>
      </c>
      <c r="E24" s="190"/>
      <c r="F24" s="176">
        <f>IF(E24="X",5,0)</f>
        <v>0</v>
      </c>
      <c r="G24" s="572"/>
      <c r="H24" s="166"/>
      <c r="I24" s="552"/>
      <c r="J24" s="518"/>
      <c r="K24" s="189" t="s">
        <v>414</v>
      </c>
      <c r="L24" s="190"/>
      <c r="M24" s="176">
        <f>IF(L24="X",5,0)</f>
        <v>0</v>
      </c>
      <c r="N24" s="572"/>
      <c r="O24" s="166"/>
      <c r="P24" s="552"/>
      <c r="Q24" s="518"/>
      <c r="R24" s="189" t="s">
        <v>414</v>
      </c>
      <c r="S24" s="190"/>
      <c r="T24" s="176">
        <f>IF(S24="X",5,0)</f>
        <v>0</v>
      </c>
      <c r="U24" s="572"/>
      <c r="V24" s="166"/>
      <c r="W24" s="552"/>
      <c r="X24" s="518"/>
      <c r="Y24" s="189" t="s">
        <v>414</v>
      </c>
      <c r="Z24" s="190"/>
      <c r="AA24" s="176">
        <f>IF(Z24="X",5,0)</f>
        <v>0</v>
      </c>
      <c r="AB24" s="572"/>
      <c r="AC24" s="166"/>
      <c r="AD24" s="552"/>
      <c r="AE24" s="518"/>
      <c r="AF24" s="189" t="s">
        <v>414</v>
      </c>
      <c r="AG24" s="190"/>
      <c r="AH24" s="176">
        <f>IF(AG24="X",5,0)</f>
        <v>0</v>
      </c>
      <c r="AI24" s="572"/>
      <c r="AJ24" s="166"/>
      <c r="AK24" s="552"/>
      <c r="AL24" s="518"/>
      <c r="AM24" s="189" t="s">
        <v>414</v>
      </c>
      <c r="AN24" s="190"/>
      <c r="AO24" s="176">
        <f>IF(AN24="X",5,0)</f>
        <v>0</v>
      </c>
      <c r="AP24" s="572"/>
      <c r="AQ24" s="166"/>
      <c r="AR24" s="552"/>
      <c r="AS24" s="518"/>
      <c r="AT24" s="189" t="s">
        <v>414</v>
      </c>
      <c r="AU24" s="190"/>
      <c r="AV24" s="176">
        <f>IF(AU24="X",5,0)</f>
        <v>0</v>
      </c>
      <c r="AW24" s="572"/>
      <c r="AX24" s="166"/>
      <c r="AY24" s="552"/>
      <c r="AZ24" s="518"/>
      <c r="BA24" s="189" t="s">
        <v>414</v>
      </c>
      <c r="BB24" s="190"/>
      <c r="BC24" s="176">
        <f>IF(BB24="X",5,0)</f>
        <v>0</v>
      </c>
      <c r="BD24" s="572"/>
    </row>
    <row r="25" spans="1:56" ht="24" customHeight="1" thickBot="1" x14ac:dyDescent="0.3">
      <c r="A25" s="166"/>
      <c r="B25" s="520"/>
      <c r="C25" s="516"/>
      <c r="D25" s="183" t="s">
        <v>415</v>
      </c>
      <c r="E25" s="184"/>
      <c r="F25" s="176"/>
      <c r="G25" s="572"/>
      <c r="H25" s="166"/>
      <c r="I25" s="520"/>
      <c r="J25" s="516"/>
      <c r="K25" s="183" t="s">
        <v>415</v>
      </c>
      <c r="L25" s="184"/>
      <c r="M25" s="176"/>
      <c r="N25" s="572"/>
      <c r="O25" s="166"/>
      <c r="P25" s="520"/>
      <c r="Q25" s="516"/>
      <c r="R25" s="183" t="s">
        <v>415</v>
      </c>
      <c r="S25" s="184"/>
      <c r="T25" s="176"/>
      <c r="U25" s="572"/>
      <c r="V25" s="166"/>
      <c r="W25" s="520"/>
      <c r="X25" s="516"/>
      <c r="Y25" s="183" t="s">
        <v>415</v>
      </c>
      <c r="Z25" s="184"/>
      <c r="AA25" s="176"/>
      <c r="AB25" s="572"/>
      <c r="AC25" s="166"/>
      <c r="AD25" s="520"/>
      <c r="AE25" s="516"/>
      <c r="AF25" s="183" t="s">
        <v>415</v>
      </c>
      <c r="AG25" s="184"/>
      <c r="AH25" s="176"/>
      <c r="AI25" s="572"/>
      <c r="AJ25" s="166"/>
      <c r="AK25" s="520"/>
      <c r="AL25" s="516"/>
      <c r="AM25" s="183" t="s">
        <v>415</v>
      </c>
      <c r="AN25" s="184"/>
      <c r="AO25" s="176"/>
      <c r="AP25" s="572"/>
      <c r="AQ25" s="166"/>
      <c r="AR25" s="520"/>
      <c r="AS25" s="516"/>
      <c r="AT25" s="183" t="s">
        <v>415</v>
      </c>
      <c r="AU25" s="184"/>
      <c r="AV25" s="176"/>
      <c r="AW25" s="572"/>
      <c r="AX25" s="166"/>
      <c r="AY25" s="520"/>
      <c r="AZ25" s="516"/>
      <c r="BA25" s="183" t="s">
        <v>415</v>
      </c>
      <c r="BB25" s="184"/>
      <c r="BC25" s="176"/>
      <c r="BD25" s="572"/>
    </row>
    <row r="26" spans="1:56" ht="18.75" thickBot="1" x14ac:dyDescent="0.3">
      <c r="A26" s="191"/>
      <c r="B26" s="192"/>
      <c r="C26" s="192"/>
      <c r="D26" s="192"/>
      <c r="E26" s="193"/>
      <c r="F26" s="168"/>
      <c r="G26" s="572"/>
      <c r="H26" s="191"/>
      <c r="I26" s="192"/>
      <c r="J26" s="192"/>
      <c r="K26" s="192"/>
      <c r="L26" s="193"/>
      <c r="M26" s="168"/>
      <c r="N26" s="572"/>
      <c r="O26" s="191"/>
      <c r="P26" s="192"/>
      <c r="Q26" s="192"/>
      <c r="R26" s="192"/>
      <c r="S26" s="193"/>
      <c r="T26" s="168"/>
      <c r="U26" s="572"/>
      <c r="V26" s="191"/>
      <c r="W26" s="192"/>
      <c r="X26" s="192"/>
      <c r="Y26" s="192"/>
      <c r="Z26" s="193"/>
      <c r="AA26" s="168"/>
      <c r="AB26" s="572"/>
      <c r="AC26" s="191"/>
      <c r="AD26" s="192"/>
      <c r="AE26" s="192"/>
      <c r="AF26" s="192"/>
      <c r="AG26" s="193"/>
      <c r="AH26" s="168"/>
      <c r="AI26" s="572"/>
      <c r="AJ26" s="191"/>
      <c r="AK26" s="192"/>
      <c r="AL26" s="192"/>
      <c r="AM26" s="192"/>
      <c r="AN26" s="193"/>
      <c r="AO26" s="168"/>
      <c r="AP26" s="572"/>
      <c r="AQ26" s="191"/>
      <c r="AR26" s="192"/>
      <c r="AS26" s="192"/>
      <c r="AT26" s="192"/>
      <c r="AU26" s="193"/>
      <c r="AV26" s="168"/>
      <c r="AW26" s="572"/>
      <c r="AX26" s="191"/>
      <c r="AY26" s="192"/>
      <c r="AZ26" s="192"/>
      <c r="BA26" s="192"/>
      <c r="BB26" s="193"/>
      <c r="BC26" s="168"/>
      <c r="BD26" s="572"/>
    </row>
    <row r="27" spans="1:56" ht="19.5" customHeight="1" thickBot="1" x14ac:dyDescent="0.3">
      <c r="A27" s="166"/>
      <c r="B27" s="538" t="s">
        <v>418</v>
      </c>
      <c r="C27" s="539"/>
      <c r="D27" s="509" t="s">
        <v>420</v>
      </c>
      <c r="E27" s="510"/>
      <c r="F27" s="168"/>
      <c r="G27" s="572"/>
      <c r="H27" s="166"/>
      <c r="I27" s="538" t="s">
        <v>418</v>
      </c>
      <c r="J27" s="539"/>
      <c r="K27" s="509" t="s">
        <v>420</v>
      </c>
      <c r="L27" s="510"/>
      <c r="M27" s="168"/>
      <c r="N27" s="572"/>
      <c r="O27" s="166"/>
      <c r="P27" s="538" t="s">
        <v>418</v>
      </c>
      <c r="Q27" s="539"/>
      <c r="R27" s="509" t="s">
        <v>420</v>
      </c>
      <c r="S27" s="510"/>
      <c r="T27" s="168"/>
      <c r="U27" s="572"/>
      <c r="V27" s="166"/>
      <c r="W27" s="538" t="s">
        <v>418</v>
      </c>
      <c r="X27" s="539"/>
      <c r="Y27" s="509" t="s">
        <v>420</v>
      </c>
      <c r="Z27" s="510"/>
      <c r="AA27" s="168"/>
      <c r="AB27" s="572"/>
      <c r="AC27" s="166"/>
      <c r="AD27" s="538" t="s">
        <v>418</v>
      </c>
      <c r="AE27" s="539"/>
      <c r="AF27" s="509" t="s">
        <v>420</v>
      </c>
      <c r="AG27" s="510"/>
      <c r="AH27" s="168"/>
      <c r="AI27" s="572"/>
      <c r="AJ27" s="166"/>
      <c r="AK27" s="538" t="s">
        <v>418</v>
      </c>
      <c r="AL27" s="539"/>
      <c r="AM27" s="509" t="s">
        <v>420</v>
      </c>
      <c r="AN27" s="510"/>
      <c r="AO27" s="168"/>
      <c r="AP27" s="572"/>
      <c r="AQ27" s="166"/>
      <c r="AR27" s="538" t="s">
        <v>418</v>
      </c>
      <c r="AS27" s="539"/>
      <c r="AT27" s="509" t="s">
        <v>420</v>
      </c>
      <c r="AU27" s="510"/>
      <c r="AV27" s="168"/>
      <c r="AW27" s="572"/>
      <c r="AX27" s="166"/>
      <c r="AY27" s="538" t="s">
        <v>418</v>
      </c>
      <c r="AZ27" s="539"/>
      <c r="BA27" s="509" t="s">
        <v>420</v>
      </c>
      <c r="BB27" s="510"/>
      <c r="BC27" s="168"/>
      <c r="BD27" s="572"/>
    </row>
    <row r="28" spans="1:56" ht="19.5" customHeight="1" thickBot="1" x14ac:dyDescent="0.3">
      <c r="A28" s="166"/>
      <c r="B28" s="534" t="s">
        <v>419</v>
      </c>
      <c r="C28" s="535"/>
      <c r="D28" s="509" t="s">
        <v>421</v>
      </c>
      <c r="E28" s="510"/>
      <c r="F28" s="168"/>
      <c r="G28" s="572"/>
      <c r="H28" s="166"/>
      <c r="I28" s="534" t="s">
        <v>419</v>
      </c>
      <c r="J28" s="535"/>
      <c r="K28" s="509" t="s">
        <v>421</v>
      </c>
      <c r="L28" s="510"/>
      <c r="M28" s="168"/>
      <c r="N28" s="572"/>
      <c r="O28" s="166"/>
      <c r="P28" s="534" t="s">
        <v>419</v>
      </c>
      <c r="Q28" s="535"/>
      <c r="R28" s="509" t="s">
        <v>421</v>
      </c>
      <c r="S28" s="510"/>
      <c r="T28" s="168"/>
      <c r="U28" s="572"/>
      <c r="V28" s="166"/>
      <c r="W28" s="534" t="s">
        <v>419</v>
      </c>
      <c r="X28" s="535"/>
      <c r="Y28" s="509" t="s">
        <v>421</v>
      </c>
      <c r="Z28" s="510"/>
      <c r="AA28" s="168"/>
      <c r="AB28" s="572"/>
      <c r="AC28" s="166"/>
      <c r="AD28" s="534" t="s">
        <v>419</v>
      </c>
      <c r="AE28" s="535"/>
      <c r="AF28" s="509" t="s">
        <v>421</v>
      </c>
      <c r="AG28" s="510"/>
      <c r="AH28" s="168"/>
      <c r="AI28" s="572"/>
      <c r="AJ28" s="166"/>
      <c r="AK28" s="534" t="s">
        <v>419</v>
      </c>
      <c r="AL28" s="535"/>
      <c r="AM28" s="509" t="s">
        <v>421</v>
      </c>
      <c r="AN28" s="510"/>
      <c r="AO28" s="168"/>
      <c r="AP28" s="572"/>
      <c r="AQ28" s="166"/>
      <c r="AR28" s="534" t="s">
        <v>419</v>
      </c>
      <c r="AS28" s="535"/>
      <c r="AT28" s="509" t="s">
        <v>421</v>
      </c>
      <c r="AU28" s="510"/>
      <c r="AV28" s="168"/>
      <c r="AW28" s="572"/>
      <c r="AX28" s="166"/>
      <c r="AY28" s="534" t="s">
        <v>419</v>
      </c>
      <c r="AZ28" s="535"/>
      <c r="BA28" s="509" t="s">
        <v>421</v>
      </c>
      <c r="BB28" s="510"/>
      <c r="BC28" s="168"/>
      <c r="BD28" s="572"/>
    </row>
    <row r="29" spans="1:56" ht="19.5" customHeight="1" thickBot="1" x14ac:dyDescent="0.3">
      <c r="A29" s="166"/>
      <c r="B29" s="536" t="s">
        <v>452</v>
      </c>
      <c r="C29" s="537"/>
      <c r="D29" s="509" t="s">
        <v>422</v>
      </c>
      <c r="E29" s="510"/>
      <c r="F29" s="168"/>
      <c r="G29" s="572"/>
      <c r="H29" s="166"/>
      <c r="I29" s="536" t="s">
        <v>452</v>
      </c>
      <c r="J29" s="537"/>
      <c r="K29" s="509" t="s">
        <v>422</v>
      </c>
      <c r="L29" s="510"/>
      <c r="M29" s="168"/>
      <c r="N29" s="572"/>
      <c r="O29" s="166"/>
      <c r="P29" s="536" t="s">
        <v>452</v>
      </c>
      <c r="Q29" s="537"/>
      <c r="R29" s="509" t="s">
        <v>422</v>
      </c>
      <c r="S29" s="510"/>
      <c r="T29" s="168"/>
      <c r="U29" s="572"/>
      <c r="V29" s="166"/>
      <c r="W29" s="536" t="s">
        <v>452</v>
      </c>
      <c r="X29" s="537"/>
      <c r="Y29" s="509" t="s">
        <v>422</v>
      </c>
      <c r="Z29" s="510"/>
      <c r="AA29" s="168"/>
      <c r="AB29" s="572"/>
      <c r="AC29" s="166"/>
      <c r="AD29" s="536" t="s">
        <v>452</v>
      </c>
      <c r="AE29" s="537"/>
      <c r="AF29" s="509" t="s">
        <v>422</v>
      </c>
      <c r="AG29" s="510"/>
      <c r="AH29" s="168"/>
      <c r="AI29" s="572"/>
      <c r="AJ29" s="166"/>
      <c r="AK29" s="536" t="s">
        <v>452</v>
      </c>
      <c r="AL29" s="537"/>
      <c r="AM29" s="509" t="s">
        <v>422</v>
      </c>
      <c r="AN29" s="510"/>
      <c r="AO29" s="168"/>
      <c r="AP29" s="572"/>
      <c r="AQ29" s="166"/>
      <c r="AR29" s="536" t="s">
        <v>452</v>
      </c>
      <c r="AS29" s="537"/>
      <c r="AT29" s="509" t="s">
        <v>422</v>
      </c>
      <c r="AU29" s="510"/>
      <c r="AV29" s="168"/>
      <c r="AW29" s="572"/>
      <c r="AX29" s="166"/>
      <c r="AY29" s="536" t="s">
        <v>452</v>
      </c>
      <c r="AZ29" s="537"/>
      <c r="BA29" s="509" t="s">
        <v>422</v>
      </c>
      <c r="BB29" s="510"/>
      <c r="BC29" s="168"/>
      <c r="BD29" s="572"/>
    </row>
    <row r="30" spans="1:56" ht="32.25" customHeight="1" thickBot="1" x14ac:dyDescent="0.3">
      <c r="A30" s="162"/>
      <c r="B30" s="507" t="s">
        <v>455</v>
      </c>
      <c r="C30" s="508"/>
      <c r="D30" s="507">
        <f>SUM(F10:F25)</f>
        <v>95</v>
      </c>
      <c r="E30" s="508"/>
      <c r="F30" s="164"/>
      <c r="G30" s="572"/>
      <c r="H30" s="162"/>
      <c r="I30" s="507" t="s">
        <v>455</v>
      </c>
      <c r="J30" s="508"/>
      <c r="K30" s="507">
        <f>SUM(M10:M25)</f>
        <v>100</v>
      </c>
      <c r="L30" s="508"/>
      <c r="M30" s="164"/>
      <c r="N30" s="572"/>
      <c r="O30" s="162"/>
      <c r="P30" s="507" t="s">
        <v>455</v>
      </c>
      <c r="Q30" s="508"/>
      <c r="R30" s="507">
        <f>SUM(T10:T25)</f>
        <v>100</v>
      </c>
      <c r="S30" s="508"/>
      <c r="T30" s="164"/>
      <c r="U30" s="572"/>
      <c r="V30" s="162"/>
      <c r="W30" s="507" t="s">
        <v>455</v>
      </c>
      <c r="X30" s="508"/>
      <c r="Y30" s="507">
        <f>SUM(AA10:AA25)</f>
        <v>100</v>
      </c>
      <c r="Z30" s="508"/>
      <c r="AA30" s="164"/>
      <c r="AB30" s="572"/>
      <c r="AC30" s="162"/>
      <c r="AD30" s="507" t="s">
        <v>455</v>
      </c>
      <c r="AE30" s="508"/>
      <c r="AF30" s="507">
        <f>SUM(AH10:AH25)</f>
        <v>0</v>
      </c>
      <c r="AG30" s="508"/>
      <c r="AH30" s="164"/>
      <c r="AI30" s="572"/>
      <c r="AJ30" s="162"/>
      <c r="AK30" s="507" t="s">
        <v>455</v>
      </c>
      <c r="AL30" s="508"/>
      <c r="AM30" s="507">
        <f>SUM(AO10:AO25)</f>
        <v>0</v>
      </c>
      <c r="AN30" s="508"/>
      <c r="AO30" s="164"/>
      <c r="AP30" s="572"/>
      <c r="AQ30" s="162"/>
      <c r="AR30" s="507" t="s">
        <v>455</v>
      </c>
      <c r="AS30" s="508"/>
      <c r="AT30" s="507">
        <f>SUM(AV10:AV25)</f>
        <v>0</v>
      </c>
      <c r="AU30" s="508"/>
      <c r="AV30" s="164"/>
      <c r="AW30" s="572"/>
      <c r="AX30" s="162"/>
      <c r="AY30" s="507" t="s">
        <v>455</v>
      </c>
      <c r="AZ30" s="508"/>
      <c r="BA30" s="507">
        <f>SUM(BC10:BC25)</f>
        <v>0</v>
      </c>
      <c r="BB30" s="508"/>
      <c r="BC30" s="164"/>
      <c r="BD30" s="572"/>
    </row>
    <row r="31" spans="1:56" ht="27" customHeight="1" thickBot="1" x14ac:dyDescent="0.3">
      <c r="A31" s="162"/>
      <c r="B31" s="191"/>
      <c r="C31" s="191"/>
      <c r="D31" s="191"/>
      <c r="E31" s="191"/>
      <c r="F31" s="164"/>
      <c r="G31" s="572"/>
      <c r="H31" s="162"/>
      <c r="I31" s="191"/>
      <c r="J31" s="191"/>
      <c r="K31" s="191"/>
      <c r="L31" s="191"/>
      <c r="M31" s="164"/>
      <c r="N31" s="572"/>
      <c r="O31" s="162"/>
      <c r="P31" s="191"/>
      <c r="Q31" s="191"/>
      <c r="R31" s="191"/>
      <c r="S31" s="191"/>
      <c r="T31" s="164"/>
      <c r="U31" s="572"/>
      <c r="V31" s="162"/>
      <c r="W31" s="191"/>
      <c r="X31" s="191"/>
      <c r="Y31" s="191"/>
      <c r="Z31" s="191"/>
      <c r="AA31" s="164"/>
      <c r="AB31" s="572"/>
      <c r="AC31" s="162"/>
      <c r="AD31" s="191"/>
      <c r="AE31" s="191"/>
      <c r="AF31" s="191"/>
      <c r="AG31" s="191"/>
      <c r="AH31" s="164"/>
      <c r="AI31" s="572"/>
      <c r="AJ31" s="162"/>
      <c r="AK31" s="191"/>
      <c r="AL31" s="191"/>
      <c r="AM31" s="191"/>
      <c r="AN31" s="191"/>
      <c r="AO31" s="164"/>
      <c r="AP31" s="572"/>
      <c r="AQ31" s="162"/>
      <c r="AR31" s="191"/>
      <c r="AS31" s="191"/>
      <c r="AT31" s="191"/>
      <c r="AU31" s="191"/>
      <c r="AV31" s="164"/>
      <c r="AW31" s="572"/>
      <c r="AX31" s="162"/>
      <c r="AY31" s="191"/>
      <c r="AZ31" s="191"/>
      <c r="BA31" s="191"/>
      <c r="BB31" s="191"/>
      <c r="BC31" s="164"/>
      <c r="BD31" s="572"/>
    </row>
    <row r="32" spans="1:56" ht="23.25" customHeight="1" thickBot="1" x14ac:dyDescent="0.3">
      <c r="A32" s="166"/>
      <c r="B32" s="524" t="s">
        <v>442</v>
      </c>
      <c r="C32" s="525"/>
      <c r="D32" s="525"/>
      <c r="E32" s="526"/>
      <c r="F32" s="168"/>
      <c r="G32" s="572"/>
      <c r="H32" s="166"/>
      <c r="I32" s="524" t="s">
        <v>442</v>
      </c>
      <c r="J32" s="525"/>
      <c r="K32" s="525"/>
      <c r="L32" s="526"/>
      <c r="M32" s="168"/>
      <c r="N32" s="572"/>
      <c r="O32" s="166"/>
      <c r="P32" s="524" t="s">
        <v>442</v>
      </c>
      <c r="Q32" s="525"/>
      <c r="R32" s="525"/>
      <c r="S32" s="526"/>
      <c r="T32" s="168"/>
      <c r="U32" s="572"/>
      <c r="V32" s="166"/>
      <c r="W32" s="524" t="s">
        <v>442</v>
      </c>
      <c r="X32" s="525"/>
      <c r="Y32" s="525"/>
      <c r="Z32" s="526"/>
      <c r="AA32" s="168"/>
      <c r="AB32" s="572"/>
      <c r="AC32" s="166"/>
      <c r="AD32" s="524" t="s">
        <v>442</v>
      </c>
      <c r="AE32" s="525"/>
      <c r="AF32" s="525"/>
      <c r="AG32" s="526"/>
      <c r="AH32" s="168"/>
      <c r="AI32" s="572"/>
      <c r="AJ32" s="166"/>
      <c r="AK32" s="524" t="s">
        <v>442</v>
      </c>
      <c r="AL32" s="525"/>
      <c r="AM32" s="525"/>
      <c r="AN32" s="526"/>
      <c r="AO32" s="168"/>
      <c r="AP32" s="572"/>
      <c r="AQ32" s="166"/>
      <c r="AR32" s="524" t="s">
        <v>442</v>
      </c>
      <c r="AS32" s="525"/>
      <c r="AT32" s="525"/>
      <c r="AU32" s="526"/>
      <c r="AV32" s="168"/>
      <c r="AW32" s="572"/>
      <c r="AX32" s="166"/>
      <c r="AY32" s="524" t="s">
        <v>442</v>
      </c>
      <c r="AZ32" s="525"/>
      <c r="BA32" s="525"/>
      <c r="BB32" s="526"/>
      <c r="BC32" s="168"/>
      <c r="BD32" s="572"/>
    </row>
    <row r="33" spans="1:56" ht="36" customHeight="1" thickBot="1" x14ac:dyDescent="0.3">
      <c r="A33" s="166"/>
      <c r="B33" s="194" t="s">
        <v>443</v>
      </c>
      <c r="C33" s="527" t="s">
        <v>444</v>
      </c>
      <c r="D33" s="528"/>
      <c r="E33" s="175" t="s">
        <v>416</v>
      </c>
      <c r="F33" s="168"/>
      <c r="G33" s="572"/>
      <c r="H33" s="166"/>
      <c r="I33" s="194" t="s">
        <v>443</v>
      </c>
      <c r="J33" s="527" t="s">
        <v>444</v>
      </c>
      <c r="K33" s="528"/>
      <c r="L33" s="175" t="s">
        <v>416</v>
      </c>
      <c r="M33" s="168"/>
      <c r="N33" s="572"/>
      <c r="O33" s="166"/>
      <c r="P33" s="194" t="s">
        <v>443</v>
      </c>
      <c r="Q33" s="527" t="s">
        <v>444</v>
      </c>
      <c r="R33" s="528"/>
      <c r="S33" s="175" t="s">
        <v>416</v>
      </c>
      <c r="T33" s="168"/>
      <c r="U33" s="572"/>
      <c r="V33" s="166"/>
      <c r="W33" s="194" t="s">
        <v>443</v>
      </c>
      <c r="X33" s="527" t="s">
        <v>444</v>
      </c>
      <c r="Y33" s="528"/>
      <c r="Z33" s="175" t="s">
        <v>416</v>
      </c>
      <c r="AA33" s="168"/>
      <c r="AB33" s="572"/>
      <c r="AC33" s="166"/>
      <c r="AD33" s="194" t="s">
        <v>443</v>
      </c>
      <c r="AE33" s="527" t="s">
        <v>444</v>
      </c>
      <c r="AF33" s="528"/>
      <c r="AG33" s="175" t="s">
        <v>416</v>
      </c>
      <c r="AH33" s="168"/>
      <c r="AI33" s="572"/>
      <c r="AJ33" s="166"/>
      <c r="AK33" s="194" t="s">
        <v>443</v>
      </c>
      <c r="AL33" s="527" t="s">
        <v>444</v>
      </c>
      <c r="AM33" s="528"/>
      <c r="AN33" s="175" t="s">
        <v>416</v>
      </c>
      <c r="AO33" s="168"/>
      <c r="AP33" s="572"/>
      <c r="AQ33" s="166"/>
      <c r="AR33" s="194" t="s">
        <v>443</v>
      </c>
      <c r="AS33" s="527" t="s">
        <v>444</v>
      </c>
      <c r="AT33" s="528"/>
      <c r="AU33" s="175" t="s">
        <v>416</v>
      </c>
      <c r="AV33" s="168"/>
      <c r="AW33" s="572"/>
      <c r="AX33" s="166"/>
      <c r="AY33" s="194" t="s">
        <v>443</v>
      </c>
      <c r="AZ33" s="527" t="s">
        <v>444</v>
      </c>
      <c r="BA33" s="528"/>
      <c r="BB33" s="175" t="s">
        <v>416</v>
      </c>
      <c r="BC33" s="168"/>
      <c r="BD33" s="572"/>
    </row>
    <row r="34" spans="1:56" ht="23.25" customHeight="1" thickBot="1" x14ac:dyDescent="0.3">
      <c r="A34" s="166"/>
      <c r="B34" s="195" t="s">
        <v>418</v>
      </c>
      <c r="C34" s="529" t="s">
        <v>445</v>
      </c>
      <c r="D34" s="530"/>
      <c r="E34" s="196" t="s">
        <v>486</v>
      </c>
      <c r="F34" s="176">
        <f>IF(E34="X",2,"")</f>
        <v>2</v>
      </c>
      <c r="G34" s="572"/>
      <c r="H34" s="166"/>
      <c r="I34" s="195" t="s">
        <v>418</v>
      </c>
      <c r="J34" s="529" t="s">
        <v>445</v>
      </c>
      <c r="K34" s="530"/>
      <c r="L34" s="196" t="s">
        <v>486</v>
      </c>
      <c r="M34" s="176">
        <f>IF(L34="X",2,"")</f>
        <v>2</v>
      </c>
      <c r="N34" s="572"/>
      <c r="O34" s="166"/>
      <c r="P34" s="195" t="s">
        <v>418</v>
      </c>
      <c r="Q34" s="529" t="s">
        <v>445</v>
      </c>
      <c r="R34" s="530"/>
      <c r="S34" s="196" t="s">
        <v>486</v>
      </c>
      <c r="T34" s="176">
        <f>IF(S34="X",2,"")</f>
        <v>2</v>
      </c>
      <c r="U34" s="572"/>
      <c r="V34" s="166"/>
      <c r="W34" s="195" t="s">
        <v>418</v>
      </c>
      <c r="X34" s="529" t="s">
        <v>445</v>
      </c>
      <c r="Y34" s="530"/>
      <c r="Z34" s="196" t="s">
        <v>486</v>
      </c>
      <c r="AA34" s="176">
        <f>IF(Z34="X",2,"")</f>
        <v>2</v>
      </c>
      <c r="AB34" s="572"/>
      <c r="AC34" s="166"/>
      <c r="AD34" s="195" t="s">
        <v>418</v>
      </c>
      <c r="AE34" s="529" t="s">
        <v>445</v>
      </c>
      <c r="AF34" s="530"/>
      <c r="AG34" s="196" t="s">
        <v>486</v>
      </c>
      <c r="AH34" s="176">
        <f>IF(AG34="X",2,"")</f>
        <v>2</v>
      </c>
      <c r="AI34" s="572"/>
      <c r="AJ34" s="166"/>
      <c r="AK34" s="195" t="s">
        <v>418</v>
      </c>
      <c r="AL34" s="529" t="s">
        <v>445</v>
      </c>
      <c r="AM34" s="530"/>
      <c r="AN34" s="196"/>
      <c r="AO34" s="176" t="str">
        <f>IF(AN34="X",2,"")</f>
        <v/>
      </c>
      <c r="AP34" s="572"/>
      <c r="AQ34" s="166"/>
      <c r="AR34" s="195" t="s">
        <v>418</v>
      </c>
      <c r="AS34" s="529" t="s">
        <v>445</v>
      </c>
      <c r="AT34" s="530"/>
      <c r="AU34" s="196"/>
      <c r="AV34" s="176" t="str">
        <f>IF(AU34="X",2,"")</f>
        <v/>
      </c>
      <c r="AW34" s="572"/>
      <c r="AX34" s="166"/>
      <c r="AY34" s="195" t="s">
        <v>418</v>
      </c>
      <c r="AZ34" s="529" t="s">
        <v>445</v>
      </c>
      <c r="BA34" s="530"/>
      <c r="BB34" s="196"/>
      <c r="BC34" s="176" t="str">
        <f>IF(BB34="X",2,"")</f>
        <v/>
      </c>
      <c r="BD34" s="572"/>
    </row>
    <row r="35" spans="1:56" ht="23.25" customHeight="1" thickBot="1" x14ac:dyDescent="0.3">
      <c r="A35" s="166"/>
      <c r="B35" s="197" t="s">
        <v>419</v>
      </c>
      <c r="C35" s="529" t="s">
        <v>446</v>
      </c>
      <c r="D35" s="530"/>
      <c r="E35" s="196"/>
      <c r="F35" s="176" t="str">
        <f>IF(E35="X",1,"")</f>
        <v/>
      </c>
      <c r="G35" s="572"/>
      <c r="H35" s="166"/>
      <c r="I35" s="197" t="s">
        <v>419</v>
      </c>
      <c r="J35" s="529" t="s">
        <v>446</v>
      </c>
      <c r="K35" s="530"/>
      <c r="L35" s="196"/>
      <c r="M35" s="176" t="str">
        <f>IF(L35="X",1,"")</f>
        <v/>
      </c>
      <c r="N35" s="572"/>
      <c r="O35" s="166"/>
      <c r="P35" s="197" t="s">
        <v>419</v>
      </c>
      <c r="Q35" s="529" t="s">
        <v>446</v>
      </c>
      <c r="R35" s="530"/>
      <c r="S35" s="196"/>
      <c r="T35" s="176" t="str">
        <f>IF(S35="X",1,"")</f>
        <v/>
      </c>
      <c r="U35" s="572"/>
      <c r="V35" s="166"/>
      <c r="W35" s="197" t="s">
        <v>419</v>
      </c>
      <c r="X35" s="529" t="s">
        <v>446</v>
      </c>
      <c r="Y35" s="530"/>
      <c r="Z35" s="196"/>
      <c r="AA35" s="176" t="str">
        <f>IF(Z35="X",1,"")</f>
        <v/>
      </c>
      <c r="AB35" s="572"/>
      <c r="AC35" s="166"/>
      <c r="AD35" s="197" t="s">
        <v>419</v>
      </c>
      <c r="AE35" s="529" t="s">
        <v>446</v>
      </c>
      <c r="AF35" s="530"/>
      <c r="AG35" s="196"/>
      <c r="AH35" s="176" t="str">
        <f>IF(AG35="X",1,"")</f>
        <v/>
      </c>
      <c r="AI35" s="572"/>
      <c r="AJ35" s="166"/>
      <c r="AK35" s="197" t="s">
        <v>419</v>
      </c>
      <c r="AL35" s="529" t="s">
        <v>446</v>
      </c>
      <c r="AM35" s="530"/>
      <c r="AN35" s="196"/>
      <c r="AO35" s="176" t="str">
        <f>IF(AN35="X",1,"")</f>
        <v/>
      </c>
      <c r="AP35" s="572"/>
      <c r="AQ35" s="166"/>
      <c r="AR35" s="197" t="s">
        <v>419</v>
      </c>
      <c r="AS35" s="529" t="s">
        <v>446</v>
      </c>
      <c r="AT35" s="530"/>
      <c r="AU35" s="196"/>
      <c r="AV35" s="176" t="str">
        <f>IF(AU35="X",1,"")</f>
        <v/>
      </c>
      <c r="AW35" s="572"/>
      <c r="AX35" s="166"/>
      <c r="AY35" s="197" t="s">
        <v>419</v>
      </c>
      <c r="AZ35" s="529" t="s">
        <v>446</v>
      </c>
      <c r="BA35" s="530"/>
      <c r="BB35" s="196"/>
      <c r="BC35" s="176" t="str">
        <f>IF(BB35="X",1,"")</f>
        <v/>
      </c>
      <c r="BD35" s="572"/>
    </row>
    <row r="36" spans="1:56" ht="23.25" customHeight="1" thickBot="1" x14ac:dyDescent="0.3">
      <c r="A36" s="162"/>
      <c r="B36" s="198" t="s">
        <v>452</v>
      </c>
      <c r="C36" s="529" t="s">
        <v>447</v>
      </c>
      <c r="D36" s="530"/>
      <c r="E36" s="196"/>
      <c r="F36" s="176" t="str">
        <f>IF(E36="X",0.1,"")</f>
        <v/>
      </c>
      <c r="G36" s="572"/>
      <c r="H36" s="162"/>
      <c r="I36" s="198" t="s">
        <v>452</v>
      </c>
      <c r="J36" s="529" t="s">
        <v>447</v>
      </c>
      <c r="K36" s="530"/>
      <c r="L36" s="196"/>
      <c r="M36" s="176" t="str">
        <f>IF(L36="X",0.1,"")</f>
        <v/>
      </c>
      <c r="N36" s="572"/>
      <c r="O36" s="162"/>
      <c r="P36" s="198" t="s">
        <v>452</v>
      </c>
      <c r="Q36" s="529" t="s">
        <v>447</v>
      </c>
      <c r="R36" s="530"/>
      <c r="S36" s="196"/>
      <c r="T36" s="176" t="str">
        <f>IF(S36="X",0.1,"")</f>
        <v/>
      </c>
      <c r="U36" s="572"/>
      <c r="V36" s="162"/>
      <c r="W36" s="198" t="s">
        <v>452</v>
      </c>
      <c r="X36" s="529" t="s">
        <v>447</v>
      </c>
      <c r="Y36" s="530"/>
      <c r="Z36" s="196"/>
      <c r="AA36" s="176" t="str">
        <f>IF(Z36="X",0.1,"")</f>
        <v/>
      </c>
      <c r="AB36" s="572"/>
      <c r="AC36" s="162"/>
      <c r="AD36" s="198" t="s">
        <v>452</v>
      </c>
      <c r="AE36" s="529" t="s">
        <v>447</v>
      </c>
      <c r="AF36" s="530"/>
      <c r="AG36" s="196"/>
      <c r="AH36" s="176" t="str">
        <f>IF(AG36="X",0.1,"")</f>
        <v/>
      </c>
      <c r="AI36" s="572"/>
      <c r="AJ36" s="162"/>
      <c r="AK36" s="198" t="s">
        <v>452</v>
      </c>
      <c r="AL36" s="529" t="s">
        <v>447</v>
      </c>
      <c r="AM36" s="530"/>
      <c r="AN36" s="196"/>
      <c r="AO36" s="176" t="str">
        <f>IF(AN36="X",0.1,"")</f>
        <v/>
      </c>
      <c r="AP36" s="572"/>
      <c r="AQ36" s="162"/>
      <c r="AR36" s="198" t="s">
        <v>452</v>
      </c>
      <c r="AS36" s="529" t="s">
        <v>447</v>
      </c>
      <c r="AT36" s="530"/>
      <c r="AU36" s="196"/>
      <c r="AV36" s="176" t="str">
        <f>IF(AU36="X",0.1,"")</f>
        <v/>
      </c>
      <c r="AW36" s="572"/>
      <c r="AX36" s="162"/>
      <c r="AY36" s="198" t="s">
        <v>452</v>
      </c>
      <c r="AZ36" s="529" t="s">
        <v>447</v>
      </c>
      <c r="BA36" s="530"/>
      <c r="BB36" s="196"/>
      <c r="BC36" s="176" t="str">
        <f>IF(BB36="X",0.1,"")</f>
        <v/>
      </c>
      <c r="BD36" s="572"/>
    </row>
    <row r="37" spans="1:56" ht="23.25" customHeight="1" thickBot="1" x14ac:dyDescent="0.3">
      <c r="A37" s="191"/>
      <c r="B37" s="507" t="s">
        <v>454</v>
      </c>
      <c r="C37" s="508"/>
      <c r="D37" s="507" t="str">
        <f>IF(F37=2,"FUERTE",IF(F37=1,"MODERADO",IF(F37=0.1,"DÉBIL","")))</f>
        <v>FUERTE</v>
      </c>
      <c r="E37" s="508"/>
      <c r="F37" s="176">
        <f>SUM(F34:F36)</f>
        <v>2</v>
      </c>
      <c r="G37" s="572"/>
      <c r="H37" s="191"/>
      <c r="I37" s="507" t="s">
        <v>454</v>
      </c>
      <c r="J37" s="508"/>
      <c r="K37" s="507" t="str">
        <f>IF(M37=2,"FUERTE",IF(M37=1,"MODERADO",IF(M37=0.1,"DÉBIL","")))</f>
        <v>FUERTE</v>
      </c>
      <c r="L37" s="508"/>
      <c r="M37" s="176">
        <f>SUM(M34:M36)</f>
        <v>2</v>
      </c>
      <c r="N37" s="572"/>
      <c r="O37" s="191"/>
      <c r="P37" s="507" t="s">
        <v>454</v>
      </c>
      <c r="Q37" s="508"/>
      <c r="R37" s="507" t="str">
        <f>IF(T37=2,"FUERTE",IF(T37=1,"MODERADO",IF(T37=0.1,"DÉBIL","")))</f>
        <v>FUERTE</v>
      </c>
      <c r="S37" s="508"/>
      <c r="T37" s="176">
        <f>SUM(T34:T36)</f>
        <v>2</v>
      </c>
      <c r="U37" s="572"/>
      <c r="V37" s="191"/>
      <c r="W37" s="507" t="s">
        <v>454</v>
      </c>
      <c r="X37" s="508"/>
      <c r="Y37" s="507" t="str">
        <f>IF(AA37=2,"FUERTE",IF(AA37=1,"MODERADO",IF(AA37=0.1,"DÉBIL","")))</f>
        <v>FUERTE</v>
      </c>
      <c r="Z37" s="508"/>
      <c r="AA37" s="176">
        <f>SUM(AA34:AA36)</f>
        <v>2</v>
      </c>
      <c r="AB37" s="572"/>
      <c r="AC37" s="191"/>
      <c r="AD37" s="507" t="s">
        <v>454</v>
      </c>
      <c r="AE37" s="508"/>
      <c r="AF37" s="507" t="str">
        <f>IF(AH37=2,"FUERTE",IF(AH37=1,"MODERADO",IF(AH37=0.1,"DÉBIL","")))</f>
        <v>FUERTE</v>
      </c>
      <c r="AG37" s="508"/>
      <c r="AH37" s="176">
        <f>SUM(AH34:AH36)</f>
        <v>2</v>
      </c>
      <c r="AI37" s="572"/>
      <c r="AJ37" s="191"/>
      <c r="AK37" s="507" t="s">
        <v>454</v>
      </c>
      <c r="AL37" s="508"/>
      <c r="AM37" s="507" t="str">
        <f>IF(AO37=2,"FUERTE",IF(AO37=1,"MODERADO",IF(AO37=0.1,"DÉBIL","")))</f>
        <v/>
      </c>
      <c r="AN37" s="508"/>
      <c r="AO37" s="176">
        <f>SUM(AO34:AO36)</f>
        <v>0</v>
      </c>
      <c r="AP37" s="572"/>
      <c r="AQ37" s="191"/>
      <c r="AR37" s="507" t="s">
        <v>454</v>
      </c>
      <c r="AS37" s="508"/>
      <c r="AT37" s="507" t="str">
        <f>IF(AV37=2,"FUERTE",IF(AV37=1,"MODERADO",IF(AV37=0.1,"DÉBIL","")))</f>
        <v/>
      </c>
      <c r="AU37" s="508"/>
      <c r="AV37" s="176">
        <f>SUM(AV34:AV36)</f>
        <v>0</v>
      </c>
      <c r="AW37" s="572"/>
      <c r="AX37" s="191"/>
      <c r="AY37" s="507" t="s">
        <v>454</v>
      </c>
      <c r="AZ37" s="508"/>
      <c r="BA37" s="507" t="str">
        <f>IF(BC37=2,"FUERTE",IF(BC37=1,"MODERADO",IF(BC37=0.1,"DÉBIL","")))</f>
        <v/>
      </c>
      <c r="BB37" s="508"/>
      <c r="BC37" s="176">
        <f>SUM(BC34:BC36)</f>
        <v>0</v>
      </c>
      <c r="BD37" s="572"/>
    </row>
    <row r="38" spans="1:56" ht="37.5" customHeight="1" thickBot="1" x14ac:dyDescent="0.3">
      <c r="A38" s="162"/>
      <c r="B38" s="199"/>
      <c r="C38" s="199"/>
      <c r="D38" s="199"/>
      <c r="E38" s="199"/>
      <c r="F38" s="164"/>
      <c r="G38" s="572"/>
      <c r="H38" s="162"/>
      <c r="I38" s="199"/>
      <c r="J38" s="199"/>
      <c r="K38" s="199"/>
      <c r="L38" s="199"/>
      <c r="M38" s="164"/>
      <c r="N38" s="572"/>
      <c r="O38" s="162"/>
      <c r="P38" s="199"/>
      <c r="Q38" s="199"/>
      <c r="R38" s="199"/>
      <c r="S38" s="199"/>
      <c r="T38" s="164"/>
      <c r="U38" s="572"/>
      <c r="V38" s="162"/>
      <c r="W38" s="199"/>
      <c r="X38" s="199"/>
      <c r="Y38" s="199"/>
      <c r="Z38" s="199"/>
      <c r="AA38" s="164"/>
      <c r="AB38" s="572"/>
      <c r="AC38" s="162"/>
      <c r="AD38" s="199"/>
      <c r="AE38" s="199"/>
      <c r="AF38" s="199"/>
      <c r="AG38" s="199"/>
      <c r="AH38" s="164"/>
      <c r="AI38" s="572"/>
      <c r="AJ38" s="162"/>
      <c r="AK38" s="199"/>
      <c r="AL38" s="199"/>
      <c r="AM38" s="199"/>
      <c r="AN38" s="199"/>
      <c r="AO38" s="164"/>
      <c r="AP38" s="572"/>
      <c r="AQ38" s="162"/>
      <c r="AR38" s="199"/>
      <c r="AS38" s="199"/>
      <c r="AT38" s="199"/>
      <c r="AU38" s="199"/>
      <c r="AV38" s="164"/>
      <c r="AW38" s="572"/>
      <c r="AX38" s="162"/>
      <c r="AY38" s="199"/>
      <c r="AZ38" s="199"/>
      <c r="BA38" s="199"/>
      <c r="BB38" s="199"/>
      <c r="BC38" s="164"/>
      <c r="BD38" s="572"/>
    </row>
    <row r="39" spans="1:56" ht="18.75" thickBot="1" x14ac:dyDescent="0.3">
      <c r="A39" s="166"/>
      <c r="B39" s="521" t="s">
        <v>448</v>
      </c>
      <c r="C39" s="522"/>
      <c r="D39" s="522"/>
      <c r="E39" s="523"/>
      <c r="F39" s="168"/>
      <c r="G39" s="572"/>
      <c r="H39" s="166"/>
      <c r="I39" s="524" t="s">
        <v>448</v>
      </c>
      <c r="J39" s="525"/>
      <c r="K39" s="525"/>
      <c r="L39" s="526"/>
      <c r="M39" s="168"/>
      <c r="N39" s="572"/>
      <c r="O39" s="166"/>
      <c r="P39" s="524" t="s">
        <v>448</v>
      </c>
      <c r="Q39" s="525"/>
      <c r="R39" s="525"/>
      <c r="S39" s="526"/>
      <c r="T39" s="168"/>
      <c r="U39" s="572"/>
      <c r="V39" s="166"/>
      <c r="W39" s="524" t="s">
        <v>448</v>
      </c>
      <c r="X39" s="525"/>
      <c r="Y39" s="525"/>
      <c r="Z39" s="526"/>
      <c r="AA39" s="168"/>
      <c r="AB39" s="572"/>
      <c r="AC39" s="166"/>
      <c r="AD39" s="524" t="s">
        <v>448</v>
      </c>
      <c r="AE39" s="525"/>
      <c r="AF39" s="525"/>
      <c r="AG39" s="526"/>
      <c r="AH39" s="168"/>
      <c r="AI39" s="572"/>
      <c r="AJ39" s="166"/>
      <c r="AK39" s="524" t="s">
        <v>448</v>
      </c>
      <c r="AL39" s="525"/>
      <c r="AM39" s="525"/>
      <c r="AN39" s="526"/>
      <c r="AO39" s="168"/>
      <c r="AP39" s="572"/>
      <c r="AQ39" s="166"/>
      <c r="AR39" s="524" t="s">
        <v>448</v>
      </c>
      <c r="AS39" s="525"/>
      <c r="AT39" s="525"/>
      <c r="AU39" s="526"/>
      <c r="AV39" s="168"/>
      <c r="AW39" s="572"/>
      <c r="AX39" s="166"/>
      <c r="AY39" s="524" t="s">
        <v>448</v>
      </c>
      <c r="AZ39" s="525"/>
      <c r="BA39" s="525"/>
      <c r="BB39" s="526"/>
      <c r="BC39" s="168"/>
      <c r="BD39" s="572"/>
    </row>
    <row r="40" spans="1:56" ht="76.5" customHeight="1" thickBot="1" x14ac:dyDescent="0.3">
      <c r="A40" s="166"/>
      <c r="B40" s="200" t="s">
        <v>449</v>
      </c>
      <c r="C40" s="200" t="s">
        <v>453</v>
      </c>
      <c r="D40" s="200" t="s">
        <v>450</v>
      </c>
      <c r="E40" s="200" t="s">
        <v>451</v>
      </c>
      <c r="F40" s="168"/>
      <c r="G40" s="572"/>
      <c r="H40" s="166"/>
      <c r="I40" s="201" t="s">
        <v>449</v>
      </c>
      <c r="J40" s="201" t="s">
        <v>453</v>
      </c>
      <c r="K40" s="201" t="s">
        <v>450</v>
      </c>
      <c r="L40" s="201" t="s">
        <v>451</v>
      </c>
      <c r="M40" s="168"/>
      <c r="N40" s="572"/>
      <c r="O40" s="166"/>
      <c r="P40" s="201" t="s">
        <v>449</v>
      </c>
      <c r="Q40" s="201" t="s">
        <v>453</v>
      </c>
      <c r="R40" s="201" t="s">
        <v>450</v>
      </c>
      <c r="S40" s="201" t="s">
        <v>451</v>
      </c>
      <c r="T40" s="168"/>
      <c r="U40" s="572"/>
      <c r="V40" s="166"/>
      <c r="W40" s="201" t="s">
        <v>449</v>
      </c>
      <c r="X40" s="201" t="s">
        <v>453</v>
      </c>
      <c r="Y40" s="201" t="s">
        <v>450</v>
      </c>
      <c r="Z40" s="201" t="s">
        <v>451</v>
      </c>
      <c r="AA40" s="168"/>
      <c r="AB40" s="572"/>
      <c r="AC40" s="166"/>
      <c r="AD40" s="201" t="s">
        <v>449</v>
      </c>
      <c r="AE40" s="201" t="s">
        <v>453</v>
      </c>
      <c r="AF40" s="201" t="s">
        <v>450</v>
      </c>
      <c r="AG40" s="201" t="s">
        <v>451</v>
      </c>
      <c r="AH40" s="168"/>
      <c r="AI40" s="572"/>
      <c r="AJ40" s="166"/>
      <c r="AK40" s="201" t="s">
        <v>449</v>
      </c>
      <c r="AL40" s="201" t="s">
        <v>453</v>
      </c>
      <c r="AM40" s="201" t="s">
        <v>450</v>
      </c>
      <c r="AN40" s="201" t="s">
        <v>451</v>
      </c>
      <c r="AO40" s="168"/>
      <c r="AP40" s="572"/>
      <c r="AQ40" s="166"/>
      <c r="AR40" s="201" t="s">
        <v>449</v>
      </c>
      <c r="AS40" s="201" t="s">
        <v>453</v>
      </c>
      <c r="AT40" s="201" t="s">
        <v>450</v>
      </c>
      <c r="AU40" s="201" t="s">
        <v>451</v>
      </c>
      <c r="AV40" s="168"/>
      <c r="AW40" s="572"/>
      <c r="AX40" s="166"/>
      <c r="AY40" s="201" t="s">
        <v>449</v>
      </c>
      <c r="AZ40" s="201" t="s">
        <v>453</v>
      </c>
      <c r="BA40" s="201" t="s">
        <v>450</v>
      </c>
      <c r="BB40" s="201" t="s">
        <v>451</v>
      </c>
      <c r="BC40" s="168"/>
      <c r="BD40" s="572"/>
    </row>
    <row r="41" spans="1:56" ht="24.75" customHeight="1" thickBot="1" x14ac:dyDescent="0.3">
      <c r="A41" s="166"/>
      <c r="B41" s="196" t="str">
        <f>IF(D30=0,"",IF(D30&lt;=85,"DÉBIL",IF(D30&lt;=95,"MODERADO",IF(D30&lt;=100,"FUERTE"))))</f>
        <v>MODERADO</v>
      </c>
      <c r="C41" s="196" t="str">
        <f>D37</f>
        <v>FUERTE</v>
      </c>
      <c r="D41" s="202" t="str">
        <f>IFERROR(IF(D42=0,"DÉBIL",IF(D42&lt;=50,"MODERADO",IF(D42=100,"FUERTE",""))),"")</f>
        <v>MODERADO</v>
      </c>
      <c r="E41" s="196" t="str">
        <f>IF(D41="FUERTE","NO",IF(D41="MODERADO","SI",IF(D41="DÉBIL","SI","")))</f>
        <v>SI</v>
      </c>
      <c r="F41" s="168"/>
      <c r="G41" s="572"/>
      <c r="H41" s="166"/>
      <c r="I41" s="196" t="str">
        <f>IF(K30=0,"",IF(K30&lt;=85,"DÉBIL",IF(K30&lt;=95,"MODERADO",IF(K30&lt;=100,"FUERTE"))))</f>
        <v>FUERTE</v>
      </c>
      <c r="J41" s="196" t="str">
        <f>K37</f>
        <v>FUERTE</v>
      </c>
      <c r="K41" s="202" t="str">
        <f>IFERROR(IF(K42=0,"DÉBIL",IF(K42&lt;=50,"MODERADO",IF(K42=100,"FUERTE",""))),"")</f>
        <v>FUERTE</v>
      </c>
      <c r="L41" s="196" t="str">
        <f>IF(K41="FUERTE","NO",IF(K41="MODERADO","SI",IF(K41="DÉBIL","SI","")))</f>
        <v>NO</v>
      </c>
      <c r="M41" s="168"/>
      <c r="N41" s="572"/>
      <c r="O41" s="166"/>
      <c r="P41" s="196" t="str">
        <f>IF(R30=0,"",IF(R30&lt;=85,"DÉBIL",IF(R30&lt;=95,"MODERADO",IF(R30&lt;=100,"FUERTE"))))</f>
        <v>FUERTE</v>
      </c>
      <c r="Q41" s="196" t="str">
        <f>R37</f>
        <v>FUERTE</v>
      </c>
      <c r="R41" s="202" t="str">
        <f>IFERROR(IF(R42=0,"DÉBIL",IF(R42&lt;=50,"MODERADO",IF(R42=100,"FUERTE",""))),"")</f>
        <v>FUERTE</v>
      </c>
      <c r="S41" s="196" t="str">
        <f>IF(R41="FUERTE","NO",IF(R41="MODERADO","SI",IF(R41="DÉBIL","SI","")))</f>
        <v>NO</v>
      </c>
      <c r="T41" s="168"/>
      <c r="U41" s="572"/>
      <c r="V41" s="166"/>
      <c r="W41" s="196" t="str">
        <f>IF(Y30=0,"",IF(Y30&lt;=85,"DÉBIL",IF(Y30&lt;=95,"MODERADO",IF(Y30&lt;=100,"FUERTE"))))</f>
        <v>FUERTE</v>
      </c>
      <c r="X41" s="196" t="str">
        <f>Y37</f>
        <v>FUERTE</v>
      </c>
      <c r="Y41" s="202" t="str">
        <f>IFERROR(IF(Y42=0,"DÉBIL",IF(Y42&lt;=50,"MODERADO",IF(Y42=100,"FUERTE",""))),"")</f>
        <v>FUERTE</v>
      </c>
      <c r="Z41" s="196" t="str">
        <f>IF(Y41="FUERTE","NO",IF(Y41="MODERADO","SI",IF(Y41="DÉBIL","SI","")))</f>
        <v>NO</v>
      </c>
      <c r="AA41" s="168"/>
      <c r="AB41" s="572"/>
      <c r="AC41" s="166"/>
      <c r="AD41" s="196" t="str">
        <f>IF(AF30=0,"",IF(AF30&lt;=85,"DÉBIL",IF(AF30&lt;=95,"MODERADO",IF(AF30&lt;=100,"FUERTE"))))</f>
        <v/>
      </c>
      <c r="AE41" s="196" t="str">
        <f>AF37</f>
        <v>FUERTE</v>
      </c>
      <c r="AF41" s="202" t="str">
        <f>IFERROR(IF(AF42=0,"DÉBIL",IF(AF42&lt;=50,"MODERADO",IF(AF42=100,"FUERTE",""))),"")</f>
        <v/>
      </c>
      <c r="AG41" s="196" t="str">
        <f>IF(AF41="FUERTE","NO",IF(AF41="MODERADO","SI",IF(AF41="DÉBIL","SI","")))</f>
        <v/>
      </c>
      <c r="AH41" s="168"/>
      <c r="AI41" s="572"/>
      <c r="AJ41" s="166"/>
      <c r="AK41" s="196" t="str">
        <f>IF(AM30=0,"",IF(AM30&lt;=85,"DÉBIL",IF(AM30&lt;=95,"MODERADO",IF(AM30&lt;=100,"FUERTE"))))</f>
        <v/>
      </c>
      <c r="AL41" s="196" t="str">
        <f>AM37</f>
        <v/>
      </c>
      <c r="AM41" s="202" t="str">
        <f>IFERROR(IF(AM42=0,"DÉBIL",IF(AM42&lt;=50,"MODERADO",IF(AM42=100,"FUERTE",""))),"")</f>
        <v/>
      </c>
      <c r="AN41" s="196" t="str">
        <f>IF(AM41="FUERTE","NO",IF(AM41="MODERADO","SI",IF(AM41="DÉBIL","SI","")))</f>
        <v/>
      </c>
      <c r="AO41" s="168"/>
      <c r="AP41" s="572"/>
      <c r="AQ41" s="166"/>
      <c r="AR41" s="196" t="str">
        <f>IF(AT30=0,"",IF(AT30&lt;=85,"DÉBIL",IF(AT30&lt;=95,"MODERADO",IF(AT30&lt;=100,"FUERTE"))))</f>
        <v/>
      </c>
      <c r="AS41" s="196" t="str">
        <f>AT37</f>
        <v/>
      </c>
      <c r="AT41" s="202" t="str">
        <f>IFERROR(IF(AT42=0,"DÉBIL",IF(AT42&lt;=50,"MODERADO",IF(AT42=100,"FUERTE",""))),"")</f>
        <v/>
      </c>
      <c r="AU41" s="196" t="str">
        <f>IF(AT41="FUERTE","NO",IF(AT41="MODERADO","SI",IF(AT41="DÉBIL","SI","")))</f>
        <v/>
      </c>
      <c r="AV41" s="168"/>
      <c r="AW41" s="572"/>
      <c r="AX41" s="166"/>
      <c r="AY41" s="196" t="str">
        <f>IF(BA30=0,"",IF(BA30&lt;=85,"DÉBIL",IF(BA30&lt;=95,"MODERADO",IF(BA30&lt;=100,"FUERTE"))))</f>
        <v/>
      </c>
      <c r="AZ41" s="196" t="str">
        <f>BA37</f>
        <v/>
      </c>
      <c r="BA41" s="202" t="str">
        <f>IFERROR(IF(BA42=0,"DÉBIL",IF(BA42&lt;=50,"MODERADO",IF(BA42=100,"FUERTE",""))),"")</f>
        <v/>
      </c>
      <c r="BB41" s="196" t="str">
        <f>IF(BA41="FUERTE","NO",IF(BA41="MODERADO","SI",IF(BA41="DÉBIL","SI","")))</f>
        <v/>
      </c>
      <c r="BC41" s="168"/>
      <c r="BD41" s="572"/>
    </row>
    <row r="42" spans="1:56" ht="15" hidden="1" customHeight="1" x14ac:dyDescent="0.25">
      <c r="A42" s="166"/>
      <c r="B42" s="203">
        <f>IF(B41="FUERTE",50,IF(B41="MODERADO",25,IF(B41="DÉBIL",0,"")))</f>
        <v>25</v>
      </c>
      <c r="C42" s="203">
        <f>IF(C41="FUERTE",2,IF(C41="MODERADO",1,IF(C41="DÉBIL",0,"")))</f>
        <v>2</v>
      </c>
      <c r="D42" s="203">
        <f>+C42*B42</f>
        <v>50</v>
      </c>
      <c r="E42" s="203"/>
      <c r="F42" s="168"/>
      <c r="G42" s="572"/>
      <c r="H42" s="166"/>
      <c r="I42" s="203">
        <f>IF(I41="FUERTE",50,IF(I41="MODERADO",25,IF(I41="DÉBIL",0,"")))</f>
        <v>50</v>
      </c>
      <c r="J42" s="203">
        <f>IF(J41="FUERTE",2,IF(J41="MODERADO",1,IF(J41="DÉBIL",0,"")))</f>
        <v>2</v>
      </c>
      <c r="K42" s="203">
        <f>+J42*I42</f>
        <v>100</v>
      </c>
      <c r="L42" s="203"/>
      <c r="M42" s="168"/>
      <c r="N42" s="572"/>
      <c r="O42" s="166"/>
      <c r="P42" s="203">
        <f>IF(P41="FUERTE",50,IF(P41="MODERADO",25,IF(P41="DÉBIL",0,"")))</f>
        <v>50</v>
      </c>
      <c r="Q42" s="203">
        <f>IF(Q41="FUERTE",2,IF(Q41="MODERADO",1,IF(Q41="DÉBIL",0,"")))</f>
        <v>2</v>
      </c>
      <c r="R42" s="203">
        <f>+Q42*P42</f>
        <v>100</v>
      </c>
      <c r="S42" s="203"/>
      <c r="T42" s="168"/>
      <c r="U42" s="572"/>
      <c r="V42" s="166"/>
      <c r="W42" s="203">
        <f>IF(W41="FUERTE",50,IF(W41="MODERADO",25,IF(W41="DÉBIL",0,"")))</f>
        <v>50</v>
      </c>
      <c r="X42" s="203">
        <f>IF(X41="FUERTE",2,IF(X41="MODERADO",1,IF(X41="DÉBIL",0,"")))</f>
        <v>2</v>
      </c>
      <c r="Y42" s="203">
        <f>+X42*W42</f>
        <v>100</v>
      </c>
      <c r="Z42" s="203"/>
      <c r="AA42" s="168"/>
      <c r="AB42" s="572"/>
      <c r="AC42" s="166"/>
      <c r="AD42" s="203" t="str">
        <f>IF(AD41="FUERTE",50,IF(AD41="MODERADO",25,IF(AD41="DÉBIL",0,"")))</f>
        <v/>
      </c>
      <c r="AE42" s="203">
        <f>IF(AE41="FUERTE",2,IF(AE41="MODERADO",1,IF(AE41="DÉBIL",0,"")))</f>
        <v>2</v>
      </c>
      <c r="AF42" s="203" t="e">
        <f>+AE42*AD42</f>
        <v>#VALUE!</v>
      </c>
      <c r="AG42" s="203"/>
      <c r="AH42" s="168"/>
      <c r="AI42" s="572"/>
      <c r="AJ42" s="166"/>
      <c r="AK42" s="203" t="str">
        <f>IF(AK41="FUERTE",50,IF(AK41="MODERADO",25,IF(AK41="DÉBIL",0,"")))</f>
        <v/>
      </c>
      <c r="AL42" s="203" t="str">
        <f>IF(AL41="FUERTE",2,IF(AL41="MODERADO",1,IF(AL41="DÉBIL",0,"")))</f>
        <v/>
      </c>
      <c r="AM42" s="203" t="e">
        <f>+AL42*AK42</f>
        <v>#VALUE!</v>
      </c>
      <c r="AN42" s="203"/>
      <c r="AO42" s="168"/>
      <c r="AP42" s="572"/>
      <c r="AQ42" s="166"/>
      <c r="AR42" s="203" t="str">
        <f>IF(AR41="FUERTE",50,IF(AR41="MODERADO",25,IF(AR41="DÉBIL",0,"")))</f>
        <v/>
      </c>
      <c r="AS42" s="203" t="str">
        <f>IF(AS41="FUERTE",2,IF(AS41="MODERADO",1,IF(AS41="DÉBIL",0,"")))</f>
        <v/>
      </c>
      <c r="AT42" s="203" t="e">
        <f>+AS42*AR42</f>
        <v>#VALUE!</v>
      </c>
      <c r="AU42" s="203"/>
      <c r="AV42" s="168"/>
      <c r="AW42" s="572"/>
      <c r="AX42" s="166"/>
      <c r="AY42" s="203" t="str">
        <f>IF(AY41="FUERTE",50,IF(AY41="MODERADO",25,IF(AY41="DÉBIL",0,"")))</f>
        <v/>
      </c>
      <c r="AZ42" s="203" t="str">
        <f>IF(AZ41="FUERTE",2,IF(AZ41="MODERADO",1,IF(AZ41="DÉBIL",0,"")))</f>
        <v/>
      </c>
      <c r="BA42" s="203" t="e">
        <f>+AZ42*AY42</f>
        <v>#VALUE!</v>
      </c>
      <c r="BB42" s="203"/>
      <c r="BC42" s="168"/>
      <c r="BD42" s="572"/>
    </row>
    <row r="43" spans="1:56" x14ac:dyDescent="0.25">
      <c r="A43" s="162"/>
      <c r="B43" s="192"/>
      <c r="C43" s="192"/>
      <c r="D43" s="192"/>
      <c r="E43" s="192"/>
      <c r="F43" s="164"/>
      <c r="G43" s="572"/>
      <c r="H43" s="162"/>
      <c r="I43" s="192"/>
      <c r="J43" s="192"/>
      <c r="K43" s="192"/>
      <c r="L43" s="192"/>
      <c r="M43" s="164"/>
      <c r="N43" s="572"/>
      <c r="O43" s="162"/>
      <c r="P43" s="192"/>
      <c r="Q43" s="192"/>
      <c r="R43" s="192"/>
      <c r="S43" s="192"/>
      <c r="T43" s="164"/>
      <c r="U43" s="572"/>
      <c r="V43" s="162"/>
      <c r="W43" s="192"/>
      <c r="X43" s="192"/>
      <c r="Y43" s="192"/>
      <c r="Z43" s="192"/>
      <c r="AA43" s="164"/>
      <c r="AB43" s="572"/>
      <c r="AC43" s="162"/>
      <c r="AD43" s="192"/>
      <c r="AE43" s="192"/>
      <c r="AF43" s="192"/>
      <c r="AG43" s="192"/>
      <c r="AH43" s="164"/>
      <c r="AI43" s="572"/>
      <c r="AJ43" s="162"/>
      <c r="AK43" s="192"/>
      <c r="AL43" s="192"/>
      <c r="AM43" s="192"/>
      <c r="AN43" s="192"/>
      <c r="AO43" s="164"/>
      <c r="AP43" s="572"/>
      <c r="AQ43" s="162"/>
      <c r="AR43" s="192"/>
      <c r="AS43" s="192"/>
      <c r="AT43" s="192"/>
      <c r="AU43" s="192"/>
      <c r="AV43" s="164"/>
      <c r="AW43" s="572"/>
      <c r="AX43" s="162"/>
      <c r="AY43" s="192"/>
      <c r="AZ43" s="192"/>
      <c r="BA43" s="192"/>
      <c r="BB43" s="192"/>
      <c r="BC43" s="164"/>
      <c r="BD43" s="572"/>
    </row>
    <row r="44" spans="1:56" x14ac:dyDescent="0.25">
      <c r="A44" s="204"/>
      <c r="B44" s="205"/>
      <c r="C44" s="205"/>
      <c r="D44" s="205"/>
      <c r="E44" s="205"/>
      <c r="F44" s="206"/>
      <c r="G44" s="572"/>
      <c r="H44" s="204"/>
      <c r="I44" s="205"/>
      <c r="J44" s="205"/>
      <c r="K44" s="205"/>
      <c r="L44" s="205"/>
      <c r="M44" s="206"/>
      <c r="N44" s="572"/>
      <c r="O44" s="204"/>
      <c r="P44" s="205"/>
      <c r="Q44" s="205"/>
      <c r="R44" s="205"/>
      <c r="S44" s="205"/>
      <c r="T44" s="206"/>
      <c r="U44" s="572"/>
      <c r="V44" s="204"/>
      <c r="W44" s="205"/>
      <c r="X44" s="205"/>
      <c r="Y44" s="205"/>
      <c r="Z44" s="205"/>
      <c r="AA44" s="206"/>
      <c r="AB44" s="572"/>
      <c r="AC44" s="204"/>
      <c r="AD44" s="205"/>
      <c r="AE44" s="205"/>
      <c r="AF44" s="205"/>
      <c r="AG44" s="205"/>
      <c r="AH44" s="206"/>
      <c r="AI44" s="572"/>
      <c r="AJ44" s="204"/>
      <c r="AK44" s="205"/>
      <c r="AL44" s="205"/>
      <c r="AM44" s="205"/>
      <c r="AN44" s="205"/>
      <c r="AO44" s="206"/>
      <c r="AP44" s="572"/>
      <c r="AQ44" s="204"/>
      <c r="AR44" s="205"/>
      <c r="AS44" s="205"/>
      <c r="AT44" s="205"/>
      <c r="AU44" s="205"/>
      <c r="AV44" s="206"/>
      <c r="AW44" s="572"/>
      <c r="AX44" s="204"/>
      <c r="AY44" s="205"/>
      <c r="AZ44" s="205"/>
      <c r="BA44" s="205"/>
      <c r="BB44" s="205"/>
      <c r="BC44" s="206"/>
      <c r="BD44" s="572"/>
    </row>
    <row r="45" spans="1:56" s="207" customFormat="1" ht="23.25" customHeight="1" x14ac:dyDescent="0.25">
      <c r="A45" s="568"/>
      <c r="B45" s="569"/>
      <c r="C45" s="569"/>
      <c r="D45" s="569"/>
      <c r="E45" s="569"/>
      <c r="F45" s="570"/>
      <c r="G45" s="573"/>
      <c r="H45" s="568"/>
      <c r="I45" s="569"/>
      <c r="J45" s="569"/>
      <c r="K45" s="569"/>
      <c r="L45" s="569"/>
      <c r="M45" s="570"/>
      <c r="N45" s="573"/>
      <c r="O45" s="568"/>
      <c r="P45" s="569"/>
      <c r="Q45" s="569"/>
      <c r="R45" s="569"/>
      <c r="S45" s="569"/>
      <c r="T45" s="570"/>
      <c r="U45" s="573"/>
      <c r="V45" s="568"/>
      <c r="W45" s="569"/>
      <c r="X45" s="569"/>
      <c r="Y45" s="569"/>
      <c r="Z45" s="569"/>
      <c r="AA45" s="570"/>
      <c r="AB45" s="573"/>
      <c r="AC45" s="568"/>
      <c r="AD45" s="569"/>
      <c r="AE45" s="569"/>
      <c r="AF45" s="569"/>
      <c r="AG45" s="569"/>
      <c r="AH45" s="570"/>
      <c r="AI45" s="573"/>
      <c r="AJ45" s="568"/>
      <c r="AK45" s="569"/>
      <c r="AL45" s="569"/>
      <c r="AM45" s="569"/>
      <c r="AN45" s="569"/>
      <c r="AO45" s="570"/>
      <c r="AP45" s="573"/>
      <c r="AQ45" s="568"/>
      <c r="AR45" s="569"/>
      <c r="AS45" s="569"/>
      <c r="AT45" s="569"/>
      <c r="AU45" s="569"/>
      <c r="AV45" s="570"/>
      <c r="AW45" s="573"/>
      <c r="AX45" s="568"/>
      <c r="AY45" s="569"/>
      <c r="AZ45" s="569"/>
      <c r="BA45" s="569"/>
      <c r="BB45" s="569"/>
      <c r="BC45" s="570"/>
      <c r="BD45" s="573"/>
    </row>
    <row r="46" spans="1:56" ht="18.75" thickBot="1" x14ac:dyDescent="0.3">
      <c r="A46" s="162"/>
      <c r="B46" s="163"/>
      <c r="C46" s="163"/>
      <c r="D46" s="163"/>
      <c r="E46" s="163"/>
      <c r="F46" s="164"/>
      <c r="G46" s="571"/>
      <c r="H46" s="162"/>
      <c r="I46" s="163"/>
      <c r="J46" s="163"/>
      <c r="K46" s="163"/>
      <c r="L46" s="163"/>
      <c r="M46" s="164"/>
      <c r="N46" s="571"/>
      <c r="O46" s="162"/>
      <c r="P46" s="163"/>
      <c r="Q46" s="163"/>
      <c r="R46" s="163"/>
      <c r="S46" s="163"/>
      <c r="T46" s="164"/>
      <c r="U46" s="571"/>
      <c r="V46" s="162"/>
      <c r="W46" s="163"/>
      <c r="X46" s="163"/>
      <c r="Y46" s="163"/>
      <c r="Z46" s="163"/>
      <c r="AA46" s="164"/>
      <c r="AB46" s="571"/>
      <c r="AC46" s="162"/>
      <c r="AD46" s="163"/>
      <c r="AE46" s="163"/>
      <c r="AF46" s="163"/>
      <c r="AG46" s="163"/>
      <c r="AH46" s="164"/>
      <c r="AI46" s="571"/>
      <c r="AJ46" s="162"/>
      <c r="AK46" s="163"/>
      <c r="AL46" s="163"/>
      <c r="AM46" s="163"/>
      <c r="AN46" s="163"/>
      <c r="AO46" s="164"/>
      <c r="AP46" s="571"/>
      <c r="AQ46" s="162"/>
      <c r="AR46" s="163"/>
      <c r="AS46" s="163"/>
      <c r="AT46" s="163"/>
      <c r="AU46" s="163"/>
      <c r="AV46" s="164"/>
      <c r="AW46" s="571"/>
      <c r="AX46" s="162"/>
      <c r="AY46" s="163"/>
      <c r="AZ46" s="163"/>
      <c r="BA46" s="163"/>
      <c r="BB46" s="163"/>
      <c r="BC46" s="164"/>
      <c r="BD46" s="571"/>
    </row>
    <row r="47" spans="1:56" ht="101.25" customHeight="1" thickBot="1" x14ac:dyDescent="0.3">
      <c r="A47" s="166"/>
      <c r="B47" s="208" t="s">
        <v>383</v>
      </c>
      <c r="C47" s="410" t="str">
        <f>'DAFP V14'!$D$13</f>
        <v>Manipulación de la información en las bases de datos de los sistemas de información para beneficio propio o de terceros</v>
      </c>
      <c r="D47" s="411"/>
      <c r="E47" s="412"/>
      <c r="F47" s="168"/>
      <c r="G47" s="572"/>
      <c r="H47" s="166"/>
      <c r="I47" s="208" t="s">
        <v>383</v>
      </c>
      <c r="J47" s="410" t="str">
        <f>$C47</f>
        <v>Manipulación de la información en las bases de datos de los sistemas de información para beneficio propio o de terceros</v>
      </c>
      <c r="K47" s="411"/>
      <c r="L47" s="412"/>
      <c r="M47" s="168"/>
      <c r="N47" s="572"/>
      <c r="O47" s="166"/>
      <c r="P47" s="208" t="s">
        <v>383</v>
      </c>
      <c r="Q47" s="410" t="str">
        <f>$C47</f>
        <v>Manipulación de la información en las bases de datos de los sistemas de información para beneficio propio o de terceros</v>
      </c>
      <c r="R47" s="411"/>
      <c r="S47" s="412"/>
      <c r="T47" s="168"/>
      <c r="U47" s="572"/>
      <c r="V47" s="166"/>
      <c r="W47" s="208" t="s">
        <v>383</v>
      </c>
      <c r="X47" s="410" t="str">
        <f>$C47</f>
        <v>Manipulación de la información en las bases de datos de los sistemas de información para beneficio propio o de terceros</v>
      </c>
      <c r="Y47" s="411"/>
      <c r="Z47" s="412"/>
      <c r="AA47" s="168"/>
      <c r="AB47" s="572"/>
      <c r="AC47" s="166"/>
      <c r="AD47" s="208" t="s">
        <v>383</v>
      </c>
      <c r="AE47" s="410" t="str">
        <f>$C47</f>
        <v>Manipulación de la información en las bases de datos de los sistemas de información para beneficio propio o de terceros</v>
      </c>
      <c r="AF47" s="411"/>
      <c r="AG47" s="412"/>
      <c r="AH47" s="168"/>
      <c r="AI47" s="572"/>
      <c r="AJ47" s="166"/>
      <c r="AK47" s="208" t="s">
        <v>383</v>
      </c>
      <c r="AL47" s="410" t="str">
        <f>$C47</f>
        <v>Manipulación de la información en las bases de datos de los sistemas de información para beneficio propio o de terceros</v>
      </c>
      <c r="AM47" s="411"/>
      <c r="AN47" s="412"/>
      <c r="AO47" s="168"/>
      <c r="AP47" s="572"/>
      <c r="AQ47" s="166"/>
      <c r="AR47" s="208" t="s">
        <v>383</v>
      </c>
      <c r="AS47" s="410" t="str">
        <f>$C47</f>
        <v>Manipulación de la información en las bases de datos de los sistemas de información para beneficio propio o de terceros</v>
      </c>
      <c r="AT47" s="411"/>
      <c r="AU47" s="412"/>
      <c r="AV47" s="168"/>
      <c r="AW47" s="572"/>
      <c r="AX47" s="166"/>
      <c r="AY47" s="208" t="s">
        <v>383</v>
      </c>
      <c r="AZ47" s="410" t="str">
        <f>$C47</f>
        <v>Manipulación de la información en las bases de datos de los sistemas de información para beneficio propio o de terceros</v>
      </c>
      <c r="BA47" s="411"/>
      <c r="BB47" s="412"/>
      <c r="BC47" s="168"/>
      <c r="BD47" s="572"/>
    </row>
    <row r="48" spans="1:56" ht="120" customHeight="1" thickBot="1" x14ac:dyDescent="0.3">
      <c r="A48" s="166"/>
      <c r="B48" s="209" t="s">
        <v>428</v>
      </c>
      <c r="C48" s="540" t="str">
        <f>+'DAFP V14'!N13</f>
        <v xml:space="preserve">En el momento de la operación el profesional de la OI, verifica que el formato de asignación de privilegios se encuentre correctamente diligenciado. En caso de evidenciar información faltante, se solicita  gestionar los ajustes al formato.
</v>
      </c>
      <c r="D48" s="541"/>
      <c r="E48" s="542"/>
      <c r="F48" s="168"/>
      <c r="G48" s="572"/>
      <c r="H48" s="166"/>
      <c r="I48" s="209" t="s">
        <v>459</v>
      </c>
      <c r="J48" s="540" t="str">
        <f>+'DAFP V14'!N14</f>
        <v>En el momento de la operación el profesional de la OI (aseguramiento informático), revisa en el correlacionador de eventos que las operaciones en las Bases de datos, sean legales. En caso de evidenciar que existen operaciones inconsistentes, Aseguramiento procede con envío de correo solicitando aclaración al respecto</v>
      </c>
      <c r="K48" s="541"/>
      <c r="L48" s="542"/>
      <c r="M48" s="168"/>
      <c r="N48" s="572"/>
      <c r="O48" s="166"/>
      <c r="P48" s="209" t="s">
        <v>460</v>
      </c>
      <c r="Q48" s="540" t="str">
        <f>+'DAFP V14'!N15</f>
        <v>En el momento del paso a producción dentro de la reunión de paso a producción, se analiza si lleva modificación de data. En ese caso, se verifica que esta cuente con la autorización de la Vicepresidencia del área solicitante del cambio, y que se encuentre radicada en la herramienta JAZZ (verificado por las fábrica de desarrollo, pruebas y certificación). El responsable del despliegue baja el documento para verificar la información, en caso de estar correcto se pasa a producción, en caso que el documento no esté correcto no se ejecuta el cambio.</v>
      </c>
      <c r="R48" s="541"/>
      <c r="S48" s="542"/>
      <c r="T48" s="168"/>
      <c r="U48" s="572"/>
      <c r="V48" s="166"/>
      <c r="W48" s="209" t="s">
        <v>461</v>
      </c>
      <c r="X48" s="540" t="str">
        <f>$C48</f>
        <v xml:space="preserve">En el momento de la operación el profesional de la OI, verifica que el formato de asignación de privilegios se encuentre correctamente diligenciado. En caso de evidenciar información faltante, se solicita  gestionar los ajustes al formato.
</v>
      </c>
      <c r="Y48" s="541"/>
      <c r="Z48" s="542"/>
      <c r="AA48" s="168"/>
      <c r="AB48" s="572"/>
      <c r="AC48" s="166"/>
      <c r="AD48" s="209" t="s">
        <v>462</v>
      </c>
      <c r="AE48" s="540" t="str">
        <f>$C48</f>
        <v xml:space="preserve">En el momento de la operación el profesional de la OI, verifica que el formato de asignación de privilegios se encuentre correctamente diligenciado. En caso de evidenciar información faltante, se solicita  gestionar los ajustes al formato.
</v>
      </c>
      <c r="AF48" s="541"/>
      <c r="AG48" s="542"/>
      <c r="AH48" s="168"/>
      <c r="AI48" s="572"/>
      <c r="AJ48" s="166"/>
      <c r="AK48" s="209" t="s">
        <v>463</v>
      </c>
      <c r="AL48" s="540"/>
      <c r="AM48" s="541"/>
      <c r="AN48" s="542"/>
      <c r="AO48" s="168"/>
      <c r="AP48" s="572"/>
      <c r="AQ48" s="166"/>
      <c r="AR48" s="209" t="s">
        <v>428</v>
      </c>
      <c r="AS48" s="540"/>
      <c r="AT48" s="541"/>
      <c r="AU48" s="542"/>
      <c r="AV48" s="168"/>
      <c r="AW48" s="572"/>
      <c r="AX48" s="166"/>
      <c r="AY48" s="209" t="s">
        <v>428</v>
      </c>
      <c r="AZ48" s="540"/>
      <c r="BA48" s="541"/>
      <c r="BB48" s="542"/>
      <c r="BC48" s="168"/>
      <c r="BD48" s="572"/>
    </row>
    <row r="49" spans="1:56" ht="23.25" customHeight="1" thickBot="1" x14ac:dyDescent="0.3">
      <c r="A49" s="166"/>
      <c r="B49" s="210" t="s">
        <v>355</v>
      </c>
      <c r="C49" s="540" t="str">
        <f>IF($C$4="","",$C$4)</f>
        <v>LUIS ENRIQUE COLLANTE</v>
      </c>
      <c r="D49" s="541"/>
      <c r="E49" s="542"/>
      <c r="F49" s="168"/>
      <c r="G49" s="572"/>
      <c r="H49" s="166"/>
      <c r="I49" s="210" t="s">
        <v>355</v>
      </c>
      <c r="J49" s="540" t="str">
        <f>IF($C$4="","",$C$4)</f>
        <v>LUIS ENRIQUE COLLANTE</v>
      </c>
      <c r="K49" s="541"/>
      <c r="L49" s="542"/>
      <c r="M49" s="168"/>
      <c r="N49" s="572"/>
      <c r="O49" s="166"/>
      <c r="P49" s="210" t="s">
        <v>355</v>
      </c>
      <c r="Q49" s="540" t="str">
        <f>IF($C$4="","",$C$4)</f>
        <v>LUIS ENRIQUE COLLANTE</v>
      </c>
      <c r="R49" s="541"/>
      <c r="S49" s="542"/>
      <c r="T49" s="168"/>
      <c r="U49" s="572"/>
      <c r="V49" s="166"/>
      <c r="W49" s="210" t="s">
        <v>355</v>
      </c>
      <c r="X49" s="540" t="str">
        <f>IF($C$4="","",$C$4)</f>
        <v>LUIS ENRIQUE COLLANTE</v>
      </c>
      <c r="Y49" s="541"/>
      <c r="Z49" s="542"/>
      <c r="AA49" s="168"/>
      <c r="AB49" s="572"/>
      <c r="AC49" s="166"/>
      <c r="AD49" s="210" t="s">
        <v>355</v>
      </c>
      <c r="AE49" s="540" t="str">
        <f>IF($C$4="","",$C$4)</f>
        <v>LUIS ENRIQUE COLLANTE</v>
      </c>
      <c r="AF49" s="541"/>
      <c r="AG49" s="542"/>
      <c r="AH49" s="168"/>
      <c r="AI49" s="572"/>
      <c r="AJ49" s="166"/>
      <c r="AK49" s="210" t="s">
        <v>355</v>
      </c>
      <c r="AL49" s="540" t="str">
        <f>IF($C$4="","",$C$4)</f>
        <v>LUIS ENRIQUE COLLANTE</v>
      </c>
      <c r="AM49" s="541"/>
      <c r="AN49" s="542"/>
      <c r="AO49" s="168"/>
      <c r="AP49" s="572"/>
      <c r="AQ49" s="166"/>
      <c r="AR49" s="210" t="s">
        <v>355</v>
      </c>
      <c r="AS49" s="540" t="str">
        <f>IF($C$4="","",$C$4)</f>
        <v>LUIS ENRIQUE COLLANTE</v>
      </c>
      <c r="AT49" s="541"/>
      <c r="AU49" s="542"/>
      <c r="AV49" s="168"/>
      <c r="AW49" s="572"/>
      <c r="AX49" s="166"/>
      <c r="AY49" s="210" t="s">
        <v>355</v>
      </c>
      <c r="AZ49" s="540" t="str">
        <f>IF($C$4="","",$C$4)</f>
        <v>LUIS ENRIQUE COLLANTE</v>
      </c>
      <c r="BA49" s="541"/>
      <c r="BB49" s="542"/>
      <c r="BC49" s="168"/>
      <c r="BD49" s="572"/>
    </row>
    <row r="50" spans="1:56" ht="24" customHeight="1" thickBot="1" x14ac:dyDescent="0.3">
      <c r="A50" s="166"/>
      <c r="B50" s="210" t="s">
        <v>356</v>
      </c>
      <c r="C50" s="540" t="str">
        <f>IF($C$5="","",$C$5)</f>
        <v>OFICINA DE INFORMÁTICA</v>
      </c>
      <c r="D50" s="541"/>
      <c r="E50" s="542"/>
      <c r="F50" s="168"/>
      <c r="G50" s="572"/>
      <c r="H50" s="166"/>
      <c r="I50" s="210" t="s">
        <v>356</v>
      </c>
      <c r="J50" s="540" t="str">
        <f>IF($C$5="","",$C$5)</f>
        <v>OFICINA DE INFORMÁTICA</v>
      </c>
      <c r="K50" s="541"/>
      <c r="L50" s="542"/>
      <c r="M50" s="168"/>
      <c r="N50" s="572"/>
      <c r="O50" s="166"/>
      <c r="P50" s="210" t="s">
        <v>356</v>
      </c>
      <c r="Q50" s="540" t="str">
        <f>IF($C$5="","",$C$5)</f>
        <v>OFICINA DE INFORMÁTICA</v>
      </c>
      <c r="R50" s="541"/>
      <c r="S50" s="542"/>
      <c r="T50" s="168"/>
      <c r="U50" s="572"/>
      <c r="V50" s="166"/>
      <c r="W50" s="210" t="s">
        <v>356</v>
      </c>
      <c r="X50" s="540" t="str">
        <f>IF($C$5="","",$C$5)</f>
        <v>OFICINA DE INFORMÁTICA</v>
      </c>
      <c r="Y50" s="541"/>
      <c r="Z50" s="542"/>
      <c r="AA50" s="168"/>
      <c r="AB50" s="572"/>
      <c r="AC50" s="166"/>
      <c r="AD50" s="210" t="s">
        <v>356</v>
      </c>
      <c r="AE50" s="540" t="str">
        <f>IF($C$5="","",$C$5)</f>
        <v>OFICINA DE INFORMÁTICA</v>
      </c>
      <c r="AF50" s="541"/>
      <c r="AG50" s="542"/>
      <c r="AH50" s="168"/>
      <c r="AI50" s="572"/>
      <c r="AJ50" s="166"/>
      <c r="AK50" s="210" t="s">
        <v>356</v>
      </c>
      <c r="AL50" s="540" t="str">
        <f>IF($C$5="","",$C$5)</f>
        <v>OFICINA DE INFORMÁTICA</v>
      </c>
      <c r="AM50" s="541"/>
      <c r="AN50" s="542"/>
      <c r="AO50" s="168"/>
      <c r="AP50" s="572"/>
      <c r="AQ50" s="166"/>
      <c r="AR50" s="210" t="s">
        <v>356</v>
      </c>
      <c r="AS50" s="540" t="str">
        <f>IF($C$5="","",$C$5)</f>
        <v>OFICINA DE INFORMÁTICA</v>
      </c>
      <c r="AT50" s="541"/>
      <c r="AU50" s="542"/>
      <c r="AV50" s="168"/>
      <c r="AW50" s="572"/>
      <c r="AX50" s="166"/>
      <c r="AY50" s="210" t="s">
        <v>356</v>
      </c>
      <c r="AZ50" s="540" t="str">
        <f>IF($C$5="","",$C$5)</f>
        <v>OFICINA DE INFORMÁTICA</v>
      </c>
      <c r="BA50" s="541"/>
      <c r="BB50" s="542"/>
      <c r="BC50" s="168"/>
      <c r="BD50" s="572"/>
    </row>
    <row r="51" spans="1:56" ht="27.75" customHeight="1" thickBot="1" x14ac:dyDescent="0.3">
      <c r="A51" s="166"/>
      <c r="B51" s="211" t="s">
        <v>357</v>
      </c>
      <c r="C51" s="540" t="str">
        <f>IF($C$6="","",$C$6)</f>
        <v>NOVIEMBRE DE 2020</v>
      </c>
      <c r="D51" s="541"/>
      <c r="E51" s="542"/>
      <c r="F51" s="168"/>
      <c r="G51" s="572"/>
      <c r="H51" s="166"/>
      <c r="I51" s="211" t="s">
        <v>357</v>
      </c>
      <c r="J51" s="540" t="str">
        <f>IF($C$6="","",$C$6)</f>
        <v>NOVIEMBRE DE 2020</v>
      </c>
      <c r="K51" s="541"/>
      <c r="L51" s="542"/>
      <c r="M51" s="168"/>
      <c r="N51" s="572"/>
      <c r="O51" s="166"/>
      <c r="P51" s="211" t="s">
        <v>357</v>
      </c>
      <c r="Q51" s="540" t="str">
        <f>IF($C$6="","",$C$6)</f>
        <v>NOVIEMBRE DE 2020</v>
      </c>
      <c r="R51" s="541"/>
      <c r="S51" s="542"/>
      <c r="T51" s="168"/>
      <c r="U51" s="572"/>
      <c r="V51" s="166"/>
      <c r="W51" s="211" t="s">
        <v>357</v>
      </c>
      <c r="X51" s="540" t="str">
        <f>IF($C$6="","",$C$6)</f>
        <v>NOVIEMBRE DE 2020</v>
      </c>
      <c r="Y51" s="541"/>
      <c r="Z51" s="542"/>
      <c r="AA51" s="168"/>
      <c r="AB51" s="572"/>
      <c r="AC51" s="166"/>
      <c r="AD51" s="211" t="s">
        <v>357</v>
      </c>
      <c r="AE51" s="540" t="str">
        <f>IF($C$6="","",$C$6)</f>
        <v>NOVIEMBRE DE 2020</v>
      </c>
      <c r="AF51" s="541"/>
      <c r="AG51" s="542"/>
      <c r="AH51" s="168"/>
      <c r="AI51" s="572"/>
      <c r="AJ51" s="166"/>
      <c r="AK51" s="211" t="s">
        <v>357</v>
      </c>
      <c r="AL51" s="540" t="str">
        <f>IF($C$6="","",$C$6)</f>
        <v>NOVIEMBRE DE 2020</v>
      </c>
      <c r="AM51" s="541"/>
      <c r="AN51" s="542"/>
      <c r="AO51" s="168"/>
      <c r="AP51" s="572"/>
      <c r="AQ51" s="166"/>
      <c r="AR51" s="211" t="s">
        <v>357</v>
      </c>
      <c r="AS51" s="540" t="str">
        <f>IF($C$6="","",$C$6)</f>
        <v>NOVIEMBRE DE 2020</v>
      </c>
      <c r="AT51" s="541"/>
      <c r="AU51" s="542"/>
      <c r="AV51" s="168"/>
      <c r="AW51" s="572"/>
      <c r="AX51" s="166"/>
      <c r="AY51" s="211" t="s">
        <v>357</v>
      </c>
      <c r="AZ51" s="540" t="str">
        <f>IF($C$6="","",$C$6)</f>
        <v>NOVIEMBRE DE 2020</v>
      </c>
      <c r="BA51" s="541"/>
      <c r="BB51" s="542"/>
      <c r="BC51" s="168"/>
      <c r="BD51" s="572"/>
    </row>
    <row r="52" spans="1:56" ht="18.75" thickBot="1" x14ac:dyDescent="0.3">
      <c r="A52" s="166"/>
      <c r="B52" s="172"/>
      <c r="C52" s="172"/>
      <c r="D52" s="172"/>
      <c r="E52" s="173"/>
      <c r="F52" s="168"/>
      <c r="G52" s="572"/>
      <c r="H52" s="166"/>
      <c r="I52" s="172"/>
      <c r="J52" s="172"/>
      <c r="K52" s="172"/>
      <c r="L52" s="173"/>
      <c r="M52" s="168"/>
      <c r="N52" s="572"/>
      <c r="O52" s="166"/>
      <c r="P52" s="172"/>
      <c r="Q52" s="172"/>
      <c r="R52" s="172"/>
      <c r="S52" s="173"/>
      <c r="T52" s="168"/>
      <c r="U52" s="572"/>
      <c r="V52" s="166"/>
      <c r="W52" s="172"/>
      <c r="X52" s="172"/>
      <c r="Y52" s="172"/>
      <c r="Z52" s="173"/>
      <c r="AA52" s="168"/>
      <c r="AB52" s="572"/>
      <c r="AC52" s="166"/>
      <c r="AD52" s="172"/>
      <c r="AE52" s="172"/>
      <c r="AF52" s="172"/>
      <c r="AG52" s="173"/>
      <c r="AH52" s="168"/>
      <c r="AI52" s="572"/>
      <c r="AJ52" s="166"/>
      <c r="AK52" s="172"/>
      <c r="AL52" s="172"/>
      <c r="AM52" s="172"/>
      <c r="AN52" s="173"/>
      <c r="AO52" s="168"/>
      <c r="AP52" s="572"/>
      <c r="AQ52" s="166"/>
      <c r="AR52" s="172"/>
      <c r="AS52" s="172"/>
      <c r="AT52" s="172"/>
      <c r="AU52" s="173"/>
      <c r="AV52" s="168"/>
      <c r="AW52" s="572"/>
      <c r="AX52" s="166"/>
      <c r="AY52" s="172"/>
      <c r="AZ52" s="172"/>
      <c r="BA52" s="172"/>
      <c r="BB52" s="173"/>
      <c r="BC52" s="168"/>
      <c r="BD52" s="572"/>
    </row>
    <row r="53" spans="1:56" ht="16.5" customHeight="1" thickBot="1" x14ac:dyDescent="0.3">
      <c r="A53" s="166"/>
      <c r="B53" s="531" t="s">
        <v>417</v>
      </c>
      <c r="C53" s="532"/>
      <c r="D53" s="532"/>
      <c r="E53" s="533"/>
      <c r="F53" s="168"/>
      <c r="G53" s="572"/>
      <c r="H53" s="166"/>
      <c r="I53" s="531" t="s">
        <v>417</v>
      </c>
      <c r="J53" s="532"/>
      <c r="K53" s="532"/>
      <c r="L53" s="533"/>
      <c r="M53" s="168"/>
      <c r="N53" s="572"/>
      <c r="O53" s="166"/>
      <c r="P53" s="531" t="s">
        <v>417</v>
      </c>
      <c r="Q53" s="532"/>
      <c r="R53" s="532"/>
      <c r="S53" s="533"/>
      <c r="T53" s="168"/>
      <c r="U53" s="572"/>
      <c r="V53" s="166"/>
      <c r="W53" s="531" t="s">
        <v>417</v>
      </c>
      <c r="X53" s="532"/>
      <c r="Y53" s="532"/>
      <c r="Z53" s="533"/>
      <c r="AA53" s="168"/>
      <c r="AB53" s="572"/>
      <c r="AC53" s="166"/>
      <c r="AD53" s="531" t="s">
        <v>417</v>
      </c>
      <c r="AE53" s="532"/>
      <c r="AF53" s="532"/>
      <c r="AG53" s="533"/>
      <c r="AH53" s="168"/>
      <c r="AI53" s="572"/>
      <c r="AJ53" s="166"/>
      <c r="AK53" s="531" t="s">
        <v>417</v>
      </c>
      <c r="AL53" s="532"/>
      <c r="AM53" s="532"/>
      <c r="AN53" s="533"/>
      <c r="AO53" s="168"/>
      <c r="AP53" s="572"/>
      <c r="AQ53" s="166"/>
      <c r="AR53" s="531" t="s">
        <v>417</v>
      </c>
      <c r="AS53" s="532"/>
      <c r="AT53" s="532"/>
      <c r="AU53" s="533"/>
      <c r="AV53" s="168"/>
      <c r="AW53" s="572"/>
      <c r="AX53" s="166"/>
      <c r="AY53" s="531" t="s">
        <v>417</v>
      </c>
      <c r="AZ53" s="532"/>
      <c r="BA53" s="532"/>
      <c r="BB53" s="533"/>
      <c r="BC53" s="168"/>
      <c r="BD53" s="572"/>
    </row>
    <row r="54" spans="1:56" ht="54.75" thickBot="1" x14ac:dyDescent="0.3">
      <c r="A54" s="166"/>
      <c r="B54" s="558" t="s">
        <v>398</v>
      </c>
      <c r="C54" s="559"/>
      <c r="D54" s="212" t="s">
        <v>399</v>
      </c>
      <c r="E54" s="213" t="s">
        <v>416</v>
      </c>
      <c r="F54" s="176"/>
      <c r="G54" s="572"/>
      <c r="H54" s="166"/>
      <c r="I54" s="558" t="s">
        <v>398</v>
      </c>
      <c r="J54" s="559"/>
      <c r="K54" s="212" t="s">
        <v>399</v>
      </c>
      <c r="L54" s="213" t="s">
        <v>416</v>
      </c>
      <c r="M54" s="176"/>
      <c r="N54" s="572"/>
      <c r="O54" s="166"/>
      <c r="P54" s="558" t="s">
        <v>398</v>
      </c>
      <c r="Q54" s="559"/>
      <c r="R54" s="212" t="s">
        <v>399</v>
      </c>
      <c r="S54" s="213" t="s">
        <v>416</v>
      </c>
      <c r="T54" s="176"/>
      <c r="U54" s="572"/>
      <c r="V54" s="166"/>
      <c r="W54" s="558" t="s">
        <v>398</v>
      </c>
      <c r="X54" s="559"/>
      <c r="Y54" s="212" t="s">
        <v>399</v>
      </c>
      <c r="Z54" s="213" t="s">
        <v>416</v>
      </c>
      <c r="AA54" s="176"/>
      <c r="AB54" s="572"/>
      <c r="AC54" s="166"/>
      <c r="AD54" s="558" t="s">
        <v>398</v>
      </c>
      <c r="AE54" s="559"/>
      <c r="AF54" s="212" t="s">
        <v>399</v>
      </c>
      <c r="AG54" s="213" t="s">
        <v>416</v>
      </c>
      <c r="AH54" s="176"/>
      <c r="AI54" s="572"/>
      <c r="AJ54" s="166"/>
      <c r="AK54" s="558" t="s">
        <v>398</v>
      </c>
      <c r="AL54" s="559"/>
      <c r="AM54" s="212" t="s">
        <v>399</v>
      </c>
      <c r="AN54" s="213" t="s">
        <v>416</v>
      </c>
      <c r="AO54" s="176"/>
      <c r="AP54" s="572"/>
      <c r="AQ54" s="166"/>
      <c r="AR54" s="558" t="s">
        <v>398</v>
      </c>
      <c r="AS54" s="559"/>
      <c r="AT54" s="212" t="s">
        <v>399</v>
      </c>
      <c r="AU54" s="213" t="s">
        <v>416</v>
      </c>
      <c r="AV54" s="176"/>
      <c r="AW54" s="572"/>
      <c r="AX54" s="166"/>
      <c r="AY54" s="558" t="s">
        <v>398</v>
      </c>
      <c r="AZ54" s="559"/>
      <c r="BA54" s="212" t="s">
        <v>399</v>
      </c>
      <c r="BB54" s="213" t="s">
        <v>416</v>
      </c>
      <c r="BC54" s="176"/>
      <c r="BD54" s="572"/>
    </row>
    <row r="55" spans="1:56" ht="26.25" customHeight="1" x14ac:dyDescent="0.25">
      <c r="A55" s="166"/>
      <c r="B55" s="553" t="s">
        <v>430</v>
      </c>
      <c r="C55" s="511" t="s">
        <v>429</v>
      </c>
      <c r="D55" s="177" t="s">
        <v>400</v>
      </c>
      <c r="E55" s="178" t="s">
        <v>486</v>
      </c>
      <c r="F55" s="176">
        <f>IF(E55="X",15,0)</f>
        <v>15</v>
      </c>
      <c r="G55" s="572"/>
      <c r="H55" s="166"/>
      <c r="I55" s="553" t="s">
        <v>430</v>
      </c>
      <c r="J55" s="511" t="s">
        <v>429</v>
      </c>
      <c r="K55" s="177" t="s">
        <v>400</v>
      </c>
      <c r="L55" s="178" t="s">
        <v>486</v>
      </c>
      <c r="M55" s="176">
        <f>IF(L55="X",15,0)</f>
        <v>15</v>
      </c>
      <c r="N55" s="572"/>
      <c r="O55" s="166"/>
      <c r="P55" s="553" t="s">
        <v>430</v>
      </c>
      <c r="Q55" s="511" t="s">
        <v>429</v>
      </c>
      <c r="R55" s="177" t="s">
        <v>400</v>
      </c>
      <c r="S55" s="178" t="s">
        <v>486</v>
      </c>
      <c r="T55" s="176">
        <f>IF(S55="X",15,0)</f>
        <v>15</v>
      </c>
      <c r="U55" s="572"/>
      <c r="V55" s="166"/>
      <c r="W55" s="553" t="s">
        <v>430</v>
      </c>
      <c r="X55" s="511" t="s">
        <v>429</v>
      </c>
      <c r="Y55" s="177" t="s">
        <v>400</v>
      </c>
      <c r="Z55" s="178"/>
      <c r="AA55" s="176">
        <f>IF(Z55="X",15,0)</f>
        <v>0</v>
      </c>
      <c r="AB55" s="572"/>
      <c r="AC55" s="166"/>
      <c r="AD55" s="553" t="s">
        <v>430</v>
      </c>
      <c r="AE55" s="511" t="s">
        <v>429</v>
      </c>
      <c r="AF55" s="177" t="s">
        <v>400</v>
      </c>
      <c r="AG55" s="178"/>
      <c r="AH55" s="176">
        <f>IF(AG55="X",15,0)</f>
        <v>0</v>
      </c>
      <c r="AI55" s="572"/>
      <c r="AJ55" s="166"/>
      <c r="AK55" s="553" t="s">
        <v>430</v>
      </c>
      <c r="AL55" s="511" t="s">
        <v>429</v>
      </c>
      <c r="AM55" s="177" t="s">
        <v>400</v>
      </c>
      <c r="AN55" s="178"/>
      <c r="AO55" s="176">
        <f>IF(AN55="X",15,0)</f>
        <v>0</v>
      </c>
      <c r="AP55" s="572"/>
      <c r="AQ55" s="166"/>
      <c r="AR55" s="553" t="s">
        <v>430</v>
      </c>
      <c r="AS55" s="511" t="s">
        <v>429</v>
      </c>
      <c r="AT55" s="177" t="s">
        <v>400</v>
      </c>
      <c r="AU55" s="178"/>
      <c r="AV55" s="176">
        <f>IF(AU55="X",15,0)</f>
        <v>0</v>
      </c>
      <c r="AW55" s="572"/>
      <c r="AX55" s="166"/>
      <c r="AY55" s="553" t="s">
        <v>430</v>
      </c>
      <c r="AZ55" s="511" t="s">
        <v>429</v>
      </c>
      <c r="BA55" s="177" t="s">
        <v>400</v>
      </c>
      <c r="BB55" s="178"/>
      <c r="BC55" s="176">
        <f>IF(BB55="X",15,0)</f>
        <v>0</v>
      </c>
      <c r="BD55" s="572"/>
    </row>
    <row r="56" spans="1:56" ht="26.25" customHeight="1" thickBot="1" x14ac:dyDescent="0.3">
      <c r="A56" s="166"/>
      <c r="B56" s="554"/>
      <c r="C56" s="512"/>
      <c r="D56" s="179" t="s">
        <v>401</v>
      </c>
      <c r="E56" s="180"/>
      <c r="F56" s="176"/>
      <c r="G56" s="572"/>
      <c r="H56" s="166"/>
      <c r="I56" s="554"/>
      <c r="J56" s="512"/>
      <c r="K56" s="179" t="s">
        <v>401</v>
      </c>
      <c r="L56" s="180"/>
      <c r="M56" s="176"/>
      <c r="N56" s="572"/>
      <c r="O56" s="166"/>
      <c r="P56" s="554"/>
      <c r="Q56" s="512"/>
      <c r="R56" s="179" t="s">
        <v>401</v>
      </c>
      <c r="S56" s="180"/>
      <c r="T56" s="176"/>
      <c r="U56" s="572"/>
      <c r="V56" s="166"/>
      <c r="W56" s="554"/>
      <c r="X56" s="512"/>
      <c r="Y56" s="179" t="s">
        <v>401</v>
      </c>
      <c r="Z56" s="180"/>
      <c r="AA56" s="176"/>
      <c r="AB56" s="572"/>
      <c r="AC56" s="166"/>
      <c r="AD56" s="554"/>
      <c r="AE56" s="512"/>
      <c r="AF56" s="179" t="s">
        <v>401</v>
      </c>
      <c r="AG56" s="180"/>
      <c r="AH56" s="176"/>
      <c r="AI56" s="572"/>
      <c r="AJ56" s="166"/>
      <c r="AK56" s="554"/>
      <c r="AL56" s="512"/>
      <c r="AM56" s="179" t="s">
        <v>401</v>
      </c>
      <c r="AN56" s="180"/>
      <c r="AO56" s="176"/>
      <c r="AP56" s="572"/>
      <c r="AQ56" s="166"/>
      <c r="AR56" s="554"/>
      <c r="AS56" s="512"/>
      <c r="AT56" s="179" t="s">
        <v>401</v>
      </c>
      <c r="AU56" s="180"/>
      <c r="AV56" s="176"/>
      <c r="AW56" s="572"/>
      <c r="AX56" s="166"/>
      <c r="AY56" s="554"/>
      <c r="AZ56" s="512"/>
      <c r="BA56" s="179" t="s">
        <v>401</v>
      </c>
      <c r="BB56" s="180"/>
      <c r="BC56" s="176"/>
      <c r="BD56" s="572"/>
    </row>
    <row r="57" spans="1:56" ht="27" customHeight="1" x14ac:dyDescent="0.25">
      <c r="A57" s="166"/>
      <c r="B57" s="554"/>
      <c r="C57" s="513" t="s">
        <v>436</v>
      </c>
      <c r="D57" s="177" t="s">
        <v>402</v>
      </c>
      <c r="E57" s="178" t="s">
        <v>486</v>
      </c>
      <c r="F57" s="176">
        <f>IF(E57="X",15,0)</f>
        <v>15</v>
      </c>
      <c r="G57" s="572"/>
      <c r="H57" s="166"/>
      <c r="I57" s="554"/>
      <c r="J57" s="513" t="s">
        <v>436</v>
      </c>
      <c r="K57" s="177" t="s">
        <v>402</v>
      </c>
      <c r="L57" s="178" t="s">
        <v>486</v>
      </c>
      <c r="M57" s="176">
        <f>IF(L57="X",15,0)</f>
        <v>15</v>
      </c>
      <c r="N57" s="572"/>
      <c r="O57" s="166"/>
      <c r="P57" s="554"/>
      <c r="Q57" s="513" t="s">
        <v>436</v>
      </c>
      <c r="R57" s="177" t="s">
        <v>402</v>
      </c>
      <c r="S57" s="178" t="s">
        <v>486</v>
      </c>
      <c r="T57" s="176">
        <f>IF(S57="X",15,0)</f>
        <v>15</v>
      </c>
      <c r="U57" s="572"/>
      <c r="V57" s="166"/>
      <c r="W57" s="554"/>
      <c r="X57" s="513" t="s">
        <v>436</v>
      </c>
      <c r="Y57" s="177" t="s">
        <v>402</v>
      </c>
      <c r="Z57" s="178"/>
      <c r="AA57" s="176">
        <f>IF(Z57="X",15,0)</f>
        <v>0</v>
      </c>
      <c r="AB57" s="572"/>
      <c r="AC57" s="166"/>
      <c r="AD57" s="554"/>
      <c r="AE57" s="513" t="s">
        <v>436</v>
      </c>
      <c r="AF57" s="177" t="s">
        <v>402</v>
      </c>
      <c r="AG57" s="178"/>
      <c r="AH57" s="176">
        <f>IF(AG57="X",15,0)</f>
        <v>0</v>
      </c>
      <c r="AI57" s="572"/>
      <c r="AJ57" s="166"/>
      <c r="AK57" s="554"/>
      <c r="AL57" s="513" t="s">
        <v>436</v>
      </c>
      <c r="AM57" s="177" t="s">
        <v>402</v>
      </c>
      <c r="AN57" s="178"/>
      <c r="AO57" s="176">
        <f>IF(AN57="X",15,0)</f>
        <v>0</v>
      </c>
      <c r="AP57" s="572"/>
      <c r="AQ57" s="166"/>
      <c r="AR57" s="554"/>
      <c r="AS57" s="513" t="s">
        <v>436</v>
      </c>
      <c r="AT57" s="177" t="s">
        <v>402</v>
      </c>
      <c r="AU57" s="178"/>
      <c r="AV57" s="176">
        <f>IF(AU57="X",15,0)</f>
        <v>0</v>
      </c>
      <c r="AW57" s="572"/>
      <c r="AX57" s="166"/>
      <c r="AY57" s="554"/>
      <c r="AZ57" s="513" t="s">
        <v>436</v>
      </c>
      <c r="BA57" s="177" t="s">
        <v>402</v>
      </c>
      <c r="BB57" s="178"/>
      <c r="BC57" s="176">
        <f>IF(BB57="X",15,0)</f>
        <v>0</v>
      </c>
      <c r="BD57" s="572"/>
    </row>
    <row r="58" spans="1:56" ht="27" customHeight="1" thickBot="1" x14ac:dyDescent="0.3">
      <c r="A58" s="166"/>
      <c r="B58" s="555"/>
      <c r="C58" s="514"/>
      <c r="D58" s="179" t="s">
        <v>403</v>
      </c>
      <c r="E58" s="180"/>
      <c r="F58" s="176"/>
      <c r="G58" s="572"/>
      <c r="H58" s="166"/>
      <c r="I58" s="555"/>
      <c r="J58" s="514"/>
      <c r="K58" s="179" t="s">
        <v>403</v>
      </c>
      <c r="L58" s="180"/>
      <c r="M58" s="176"/>
      <c r="N58" s="572"/>
      <c r="O58" s="166"/>
      <c r="P58" s="555"/>
      <c r="Q58" s="514"/>
      <c r="R58" s="179" t="s">
        <v>403</v>
      </c>
      <c r="S58" s="180"/>
      <c r="T58" s="176"/>
      <c r="U58" s="572"/>
      <c r="V58" s="166"/>
      <c r="W58" s="555"/>
      <c r="X58" s="514"/>
      <c r="Y58" s="179" t="s">
        <v>403</v>
      </c>
      <c r="Z58" s="180"/>
      <c r="AA58" s="176"/>
      <c r="AB58" s="572"/>
      <c r="AC58" s="166"/>
      <c r="AD58" s="555"/>
      <c r="AE58" s="514"/>
      <c r="AF58" s="179" t="s">
        <v>403</v>
      </c>
      <c r="AG58" s="180"/>
      <c r="AH58" s="176"/>
      <c r="AI58" s="572"/>
      <c r="AJ58" s="166"/>
      <c r="AK58" s="555"/>
      <c r="AL58" s="514"/>
      <c r="AM58" s="179" t="s">
        <v>403</v>
      </c>
      <c r="AN58" s="180"/>
      <c r="AO58" s="176"/>
      <c r="AP58" s="572"/>
      <c r="AQ58" s="166"/>
      <c r="AR58" s="555"/>
      <c r="AS58" s="514"/>
      <c r="AT58" s="179" t="s">
        <v>403</v>
      </c>
      <c r="AU58" s="180"/>
      <c r="AV58" s="176"/>
      <c r="AW58" s="572"/>
      <c r="AX58" s="166"/>
      <c r="AY58" s="555"/>
      <c r="AZ58" s="514"/>
      <c r="BA58" s="179" t="s">
        <v>403</v>
      </c>
      <c r="BB58" s="180"/>
      <c r="BC58" s="176"/>
      <c r="BD58" s="572"/>
    </row>
    <row r="59" spans="1:56" ht="38.25" customHeight="1" x14ac:dyDescent="0.25">
      <c r="A59" s="166"/>
      <c r="B59" s="519" t="s">
        <v>432</v>
      </c>
      <c r="C59" s="515" t="s">
        <v>439</v>
      </c>
      <c r="D59" s="181" t="s">
        <v>404</v>
      </c>
      <c r="E59" s="182" t="s">
        <v>486</v>
      </c>
      <c r="F59" s="176">
        <f>IF(E59="X",15,0)</f>
        <v>15</v>
      </c>
      <c r="G59" s="572"/>
      <c r="H59" s="166"/>
      <c r="I59" s="519" t="s">
        <v>432</v>
      </c>
      <c r="J59" s="515" t="s">
        <v>439</v>
      </c>
      <c r="K59" s="181" t="s">
        <v>404</v>
      </c>
      <c r="L59" s="182" t="s">
        <v>486</v>
      </c>
      <c r="M59" s="176">
        <f>IF(L59="X",15,0)</f>
        <v>15</v>
      </c>
      <c r="N59" s="572"/>
      <c r="O59" s="166"/>
      <c r="P59" s="519" t="s">
        <v>432</v>
      </c>
      <c r="Q59" s="515" t="s">
        <v>439</v>
      </c>
      <c r="R59" s="181" t="s">
        <v>404</v>
      </c>
      <c r="S59" s="182" t="s">
        <v>486</v>
      </c>
      <c r="T59" s="176">
        <f>IF(S59="X",15,0)</f>
        <v>15</v>
      </c>
      <c r="U59" s="572"/>
      <c r="V59" s="166"/>
      <c r="W59" s="519" t="s">
        <v>432</v>
      </c>
      <c r="X59" s="515" t="s">
        <v>439</v>
      </c>
      <c r="Y59" s="181" t="s">
        <v>404</v>
      </c>
      <c r="Z59" s="182"/>
      <c r="AA59" s="176">
        <f>IF(Z59="X",15,0)</f>
        <v>0</v>
      </c>
      <c r="AB59" s="572"/>
      <c r="AC59" s="166"/>
      <c r="AD59" s="519" t="s">
        <v>432</v>
      </c>
      <c r="AE59" s="515" t="s">
        <v>439</v>
      </c>
      <c r="AF59" s="181" t="s">
        <v>404</v>
      </c>
      <c r="AG59" s="182"/>
      <c r="AH59" s="176">
        <f>IF(AG59="X",15,0)</f>
        <v>0</v>
      </c>
      <c r="AI59" s="572"/>
      <c r="AJ59" s="166"/>
      <c r="AK59" s="519" t="s">
        <v>432</v>
      </c>
      <c r="AL59" s="515" t="s">
        <v>439</v>
      </c>
      <c r="AM59" s="181" t="s">
        <v>404</v>
      </c>
      <c r="AN59" s="182"/>
      <c r="AO59" s="176">
        <f>IF(AN59="X",15,0)</f>
        <v>0</v>
      </c>
      <c r="AP59" s="572"/>
      <c r="AQ59" s="166"/>
      <c r="AR59" s="519" t="s">
        <v>432</v>
      </c>
      <c r="AS59" s="515" t="s">
        <v>439</v>
      </c>
      <c r="AT59" s="181" t="s">
        <v>404</v>
      </c>
      <c r="AU59" s="182"/>
      <c r="AV59" s="176">
        <f>IF(AU59="X",15,0)</f>
        <v>0</v>
      </c>
      <c r="AW59" s="572"/>
      <c r="AX59" s="166"/>
      <c r="AY59" s="519" t="s">
        <v>432</v>
      </c>
      <c r="AZ59" s="515" t="s">
        <v>439</v>
      </c>
      <c r="BA59" s="181" t="s">
        <v>404</v>
      </c>
      <c r="BB59" s="182"/>
      <c r="BC59" s="176">
        <f>IF(BB59="X",15,0)</f>
        <v>0</v>
      </c>
      <c r="BD59" s="572"/>
    </row>
    <row r="60" spans="1:56" ht="38.25" customHeight="1" thickBot="1" x14ac:dyDescent="0.3">
      <c r="A60" s="166"/>
      <c r="B60" s="520"/>
      <c r="C60" s="516"/>
      <c r="D60" s="183" t="s">
        <v>405</v>
      </c>
      <c r="E60" s="184"/>
      <c r="F60" s="176"/>
      <c r="G60" s="572"/>
      <c r="H60" s="166"/>
      <c r="I60" s="520"/>
      <c r="J60" s="516"/>
      <c r="K60" s="183" t="s">
        <v>405</v>
      </c>
      <c r="L60" s="184"/>
      <c r="M60" s="176"/>
      <c r="N60" s="572"/>
      <c r="O60" s="166"/>
      <c r="P60" s="520"/>
      <c r="Q60" s="516"/>
      <c r="R60" s="183" t="s">
        <v>405</v>
      </c>
      <c r="S60" s="184"/>
      <c r="T60" s="176"/>
      <c r="U60" s="572"/>
      <c r="V60" s="166"/>
      <c r="W60" s="520"/>
      <c r="X60" s="516"/>
      <c r="Y60" s="183" t="s">
        <v>405</v>
      </c>
      <c r="Z60" s="184"/>
      <c r="AA60" s="176"/>
      <c r="AB60" s="572"/>
      <c r="AC60" s="166"/>
      <c r="AD60" s="520"/>
      <c r="AE60" s="516"/>
      <c r="AF60" s="183" t="s">
        <v>405</v>
      </c>
      <c r="AG60" s="184"/>
      <c r="AH60" s="176"/>
      <c r="AI60" s="572"/>
      <c r="AJ60" s="166"/>
      <c r="AK60" s="520"/>
      <c r="AL60" s="516"/>
      <c r="AM60" s="183" t="s">
        <v>405</v>
      </c>
      <c r="AN60" s="184"/>
      <c r="AO60" s="176"/>
      <c r="AP60" s="572"/>
      <c r="AQ60" s="166"/>
      <c r="AR60" s="520"/>
      <c r="AS60" s="516"/>
      <c r="AT60" s="183" t="s">
        <v>405</v>
      </c>
      <c r="AU60" s="184"/>
      <c r="AV60" s="176"/>
      <c r="AW60" s="572"/>
      <c r="AX60" s="166"/>
      <c r="AY60" s="520"/>
      <c r="AZ60" s="516"/>
      <c r="BA60" s="183" t="s">
        <v>405</v>
      </c>
      <c r="BB60" s="184"/>
      <c r="BC60" s="176"/>
      <c r="BD60" s="572"/>
    </row>
    <row r="61" spans="1:56" ht="30.75" customHeight="1" x14ac:dyDescent="0.25">
      <c r="A61" s="166"/>
      <c r="B61" s="549" t="s">
        <v>431</v>
      </c>
      <c r="C61" s="513" t="s">
        <v>440</v>
      </c>
      <c r="D61" s="177" t="s">
        <v>406</v>
      </c>
      <c r="E61" s="178" t="s">
        <v>486</v>
      </c>
      <c r="F61" s="176">
        <f>IF(E61="X",15,0)</f>
        <v>15</v>
      </c>
      <c r="G61" s="572"/>
      <c r="H61" s="166"/>
      <c r="I61" s="549" t="s">
        <v>431</v>
      </c>
      <c r="J61" s="513" t="s">
        <v>440</v>
      </c>
      <c r="K61" s="177" t="s">
        <v>406</v>
      </c>
      <c r="L61" s="178"/>
      <c r="M61" s="176">
        <f>IF(L61="X",15,0)</f>
        <v>0</v>
      </c>
      <c r="N61" s="572"/>
      <c r="O61" s="166"/>
      <c r="P61" s="549" t="s">
        <v>431</v>
      </c>
      <c r="Q61" s="513" t="s">
        <v>440</v>
      </c>
      <c r="R61" s="177" t="s">
        <v>406</v>
      </c>
      <c r="S61" s="178" t="s">
        <v>486</v>
      </c>
      <c r="T61" s="176">
        <f>IF(S61="X",15,0)</f>
        <v>15</v>
      </c>
      <c r="U61" s="572"/>
      <c r="V61" s="166"/>
      <c r="W61" s="549" t="s">
        <v>431</v>
      </c>
      <c r="X61" s="513" t="s">
        <v>440</v>
      </c>
      <c r="Y61" s="177" t="s">
        <v>406</v>
      </c>
      <c r="Z61" s="178"/>
      <c r="AA61" s="176">
        <f>IF(Z61="X",15,0)</f>
        <v>0</v>
      </c>
      <c r="AB61" s="572"/>
      <c r="AC61" s="166"/>
      <c r="AD61" s="549" t="s">
        <v>431</v>
      </c>
      <c r="AE61" s="513" t="s">
        <v>440</v>
      </c>
      <c r="AF61" s="177" t="s">
        <v>406</v>
      </c>
      <c r="AG61" s="178"/>
      <c r="AH61" s="176">
        <f>IF(AG61="X",15,0)</f>
        <v>0</v>
      </c>
      <c r="AI61" s="572"/>
      <c r="AJ61" s="166"/>
      <c r="AK61" s="549" t="s">
        <v>431</v>
      </c>
      <c r="AL61" s="513" t="s">
        <v>440</v>
      </c>
      <c r="AM61" s="177" t="s">
        <v>406</v>
      </c>
      <c r="AN61" s="178"/>
      <c r="AO61" s="176">
        <f>IF(AN61="X",15,0)</f>
        <v>0</v>
      </c>
      <c r="AP61" s="572"/>
      <c r="AQ61" s="166"/>
      <c r="AR61" s="549" t="s">
        <v>431</v>
      </c>
      <c r="AS61" s="513" t="s">
        <v>440</v>
      </c>
      <c r="AT61" s="177" t="s">
        <v>406</v>
      </c>
      <c r="AU61" s="178"/>
      <c r="AV61" s="176">
        <f>IF(AU61="X",15,0)</f>
        <v>0</v>
      </c>
      <c r="AW61" s="572"/>
      <c r="AX61" s="166"/>
      <c r="AY61" s="549" t="s">
        <v>431</v>
      </c>
      <c r="AZ61" s="513" t="s">
        <v>440</v>
      </c>
      <c r="BA61" s="177" t="s">
        <v>406</v>
      </c>
      <c r="BB61" s="178"/>
      <c r="BC61" s="176">
        <f>IF(BB61="X",15,0)</f>
        <v>0</v>
      </c>
      <c r="BD61" s="572"/>
    </row>
    <row r="62" spans="1:56" ht="30.75" customHeight="1" x14ac:dyDescent="0.25">
      <c r="A62" s="166"/>
      <c r="B62" s="550"/>
      <c r="C62" s="517"/>
      <c r="D62" s="185" t="s">
        <v>407</v>
      </c>
      <c r="E62" s="186"/>
      <c r="F62" s="176">
        <f>IF(E62="X",10,0)</f>
        <v>0</v>
      </c>
      <c r="G62" s="572"/>
      <c r="H62" s="166"/>
      <c r="I62" s="550"/>
      <c r="J62" s="517"/>
      <c r="K62" s="185" t="s">
        <v>407</v>
      </c>
      <c r="L62" s="186" t="s">
        <v>486</v>
      </c>
      <c r="M62" s="176">
        <f>IF(L62="X",10,0)</f>
        <v>10</v>
      </c>
      <c r="N62" s="572"/>
      <c r="O62" s="166"/>
      <c r="P62" s="550"/>
      <c r="Q62" s="517"/>
      <c r="R62" s="185" t="s">
        <v>407</v>
      </c>
      <c r="S62" s="186"/>
      <c r="T62" s="176">
        <f>IF(S62="X",10,0)</f>
        <v>0</v>
      </c>
      <c r="U62" s="572"/>
      <c r="V62" s="166"/>
      <c r="W62" s="550"/>
      <c r="X62" s="517"/>
      <c r="Y62" s="185" t="s">
        <v>407</v>
      </c>
      <c r="Z62" s="186"/>
      <c r="AA62" s="176">
        <f>IF(Z62="X",10,0)</f>
        <v>0</v>
      </c>
      <c r="AB62" s="572"/>
      <c r="AC62" s="166"/>
      <c r="AD62" s="550"/>
      <c r="AE62" s="517"/>
      <c r="AF62" s="185" t="s">
        <v>407</v>
      </c>
      <c r="AG62" s="186"/>
      <c r="AH62" s="176">
        <f>IF(AG62="X",10,0)</f>
        <v>0</v>
      </c>
      <c r="AI62" s="572"/>
      <c r="AJ62" s="166"/>
      <c r="AK62" s="550"/>
      <c r="AL62" s="517"/>
      <c r="AM62" s="185" t="s">
        <v>407</v>
      </c>
      <c r="AN62" s="186"/>
      <c r="AO62" s="176">
        <f>IF(AN62="X",10,0)</f>
        <v>0</v>
      </c>
      <c r="AP62" s="572"/>
      <c r="AQ62" s="166"/>
      <c r="AR62" s="550"/>
      <c r="AS62" s="517"/>
      <c r="AT62" s="185" t="s">
        <v>407</v>
      </c>
      <c r="AU62" s="186"/>
      <c r="AV62" s="176">
        <f>IF(AU62="X",10,0)</f>
        <v>0</v>
      </c>
      <c r="AW62" s="572"/>
      <c r="AX62" s="166"/>
      <c r="AY62" s="550"/>
      <c r="AZ62" s="517"/>
      <c r="BA62" s="185" t="s">
        <v>407</v>
      </c>
      <c r="BB62" s="186"/>
      <c r="BC62" s="176">
        <f>IF(BB62="X",10,0)</f>
        <v>0</v>
      </c>
      <c r="BD62" s="572"/>
    </row>
    <row r="63" spans="1:56" ht="30.75" customHeight="1" thickBot="1" x14ac:dyDescent="0.3">
      <c r="A63" s="166"/>
      <c r="B63" s="551"/>
      <c r="C63" s="514"/>
      <c r="D63" s="179" t="s">
        <v>408</v>
      </c>
      <c r="E63" s="180"/>
      <c r="F63" s="176"/>
      <c r="G63" s="572"/>
      <c r="H63" s="166"/>
      <c r="I63" s="551"/>
      <c r="J63" s="514"/>
      <c r="K63" s="179" t="s">
        <v>408</v>
      </c>
      <c r="L63" s="180"/>
      <c r="M63" s="176"/>
      <c r="N63" s="572"/>
      <c r="O63" s="166"/>
      <c r="P63" s="551"/>
      <c r="Q63" s="514"/>
      <c r="R63" s="179" t="s">
        <v>408</v>
      </c>
      <c r="S63" s="180"/>
      <c r="T63" s="176"/>
      <c r="U63" s="572"/>
      <c r="V63" s="166"/>
      <c r="W63" s="551"/>
      <c r="X63" s="514"/>
      <c r="Y63" s="179" t="s">
        <v>408</v>
      </c>
      <c r="Z63" s="180"/>
      <c r="AA63" s="176"/>
      <c r="AB63" s="572"/>
      <c r="AC63" s="166"/>
      <c r="AD63" s="551"/>
      <c r="AE63" s="514"/>
      <c r="AF63" s="179" t="s">
        <v>408</v>
      </c>
      <c r="AG63" s="180"/>
      <c r="AH63" s="176"/>
      <c r="AI63" s="572"/>
      <c r="AJ63" s="166"/>
      <c r="AK63" s="551"/>
      <c r="AL63" s="514"/>
      <c r="AM63" s="179" t="s">
        <v>408</v>
      </c>
      <c r="AN63" s="180"/>
      <c r="AO63" s="176"/>
      <c r="AP63" s="572"/>
      <c r="AQ63" s="166"/>
      <c r="AR63" s="551"/>
      <c r="AS63" s="514"/>
      <c r="AT63" s="179" t="s">
        <v>408</v>
      </c>
      <c r="AU63" s="180"/>
      <c r="AV63" s="176"/>
      <c r="AW63" s="572"/>
      <c r="AX63" s="166"/>
      <c r="AY63" s="551"/>
      <c r="AZ63" s="514"/>
      <c r="BA63" s="179" t="s">
        <v>408</v>
      </c>
      <c r="BB63" s="180"/>
      <c r="BC63" s="176"/>
      <c r="BD63" s="572"/>
    </row>
    <row r="64" spans="1:56" ht="33" customHeight="1" x14ac:dyDescent="0.25">
      <c r="A64" s="166"/>
      <c r="B64" s="519" t="s">
        <v>433</v>
      </c>
      <c r="C64" s="515" t="s">
        <v>441</v>
      </c>
      <c r="D64" s="181" t="s">
        <v>409</v>
      </c>
      <c r="E64" s="182" t="s">
        <v>486</v>
      </c>
      <c r="F64" s="176">
        <f>IF(E64="X",15,0)</f>
        <v>15</v>
      </c>
      <c r="G64" s="572"/>
      <c r="H64" s="166"/>
      <c r="I64" s="519" t="s">
        <v>433</v>
      </c>
      <c r="J64" s="515" t="s">
        <v>441</v>
      </c>
      <c r="K64" s="181" t="s">
        <v>409</v>
      </c>
      <c r="L64" s="182" t="s">
        <v>486</v>
      </c>
      <c r="M64" s="176">
        <f>IF(L64="X",15,0)</f>
        <v>15</v>
      </c>
      <c r="N64" s="572"/>
      <c r="O64" s="166"/>
      <c r="P64" s="519" t="s">
        <v>433</v>
      </c>
      <c r="Q64" s="515" t="s">
        <v>441</v>
      </c>
      <c r="R64" s="181" t="s">
        <v>409</v>
      </c>
      <c r="S64" s="182" t="s">
        <v>486</v>
      </c>
      <c r="T64" s="176">
        <f>IF(S64="X",15,0)</f>
        <v>15</v>
      </c>
      <c r="U64" s="572"/>
      <c r="V64" s="166"/>
      <c r="W64" s="519" t="s">
        <v>433</v>
      </c>
      <c r="X64" s="515" t="s">
        <v>441</v>
      </c>
      <c r="Y64" s="181" t="s">
        <v>409</v>
      </c>
      <c r="Z64" s="182"/>
      <c r="AA64" s="176">
        <f>IF(Z64="X",15,0)</f>
        <v>0</v>
      </c>
      <c r="AB64" s="572"/>
      <c r="AC64" s="166"/>
      <c r="AD64" s="519" t="s">
        <v>433</v>
      </c>
      <c r="AE64" s="515" t="s">
        <v>441</v>
      </c>
      <c r="AF64" s="181" t="s">
        <v>409</v>
      </c>
      <c r="AG64" s="182"/>
      <c r="AH64" s="176">
        <f>IF(AG64="X",15,0)</f>
        <v>0</v>
      </c>
      <c r="AI64" s="572"/>
      <c r="AJ64" s="166"/>
      <c r="AK64" s="519" t="s">
        <v>433</v>
      </c>
      <c r="AL64" s="515" t="s">
        <v>441</v>
      </c>
      <c r="AM64" s="181" t="s">
        <v>409</v>
      </c>
      <c r="AN64" s="182"/>
      <c r="AO64" s="176">
        <f>IF(AN64="X",15,0)</f>
        <v>0</v>
      </c>
      <c r="AP64" s="572"/>
      <c r="AQ64" s="166"/>
      <c r="AR64" s="519" t="s">
        <v>433</v>
      </c>
      <c r="AS64" s="515" t="s">
        <v>441</v>
      </c>
      <c r="AT64" s="181" t="s">
        <v>409</v>
      </c>
      <c r="AU64" s="182"/>
      <c r="AV64" s="176">
        <f>IF(AU64="X",15,0)</f>
        <v>0</v>
      </c>
      <c r="AW64" s="572"/>
      <c r="AX64" s="166"/>
      <c r="AY64" s="519" t="s">
        <v>433</v>
      </c>
      <c r="AZ64" s="515" t="s">
        <v>441</v>
      </c>
      <c r="BA64" s="181" t="s">
        <v>409</v>
      </c>
      <c r="BB64" s="182"/>
      <c r="BC64" s="176">
        <f>IF(BB64="X",15,0)</f>
        <v>0</v>
      </c>
      <c r="BD64" s="572"/>
    </row>
    <row r="65" spans="1:56" ht="33" customHeight="1" thickBot="1" x14ac:dyDescent="0.3">
      <c r="A65" s="166"/>
      <c r="B65" s="520"/>
      <c r="C65" s="516"/>
      <c r="D65" s="183" t="s">
        <v>410</v>
      </c>
      <c r="E65" s="184"/>
      <c r="F65" s="176"/>
      <c r="G65" s="572"/>
      <c r="H65" s="166"/>
      <c r="I65" s="520"/>
      <c r="J65" s="516"/>
      <c r="K65" s="183" t="s">
        <v>410</v>
      </c>
      <c r="L65" s="184"/>
      <c r="M65" s="176"/>
      <c r="N65" s="572"/>
      <c r="O65" s="166"/>
      <c r="P65" s="520"/>
      <c r="Q65" s="516"/>
      <c r="R65" s="183" t="s">
        <v>410</v>
      </c>
      <c r="S65" s="184"/>
      <c r="T65" s="176"/>
      <c r="U65" s="572"/>
      <c r="V65" s="166"/>
      <c r="W65" s="520"/>
      <c r="X65" s="516"/>
      <c r="Y65" s="183" t="s">
        <v>410</v>
      </c>
      <c r="Z65" s="184"/>
      <c r="AA65" s="176"/>
      <c r="AB65" s="572"/>
      <c r="AC65" s="166"/>
      <c r="AD65" s="520"/>
      <c r="AE65" s="516"/>
      <c r="AF65" s="183" t="s">
        <v>410</v>
      </c>
      <c r="AG65" s="184"/>
      <c r="AH65" s="176"/>
      <c r="AI65" s="572"/>
      <c r="AJ65" s="166"/>
      <c r="AK65" s="520"/>
      <c r="AL65" s="516"/>
      <c r="AM65" s="183" t="s">
        <v>410</v>
      </c>
      <c r="AN65" s="184"/>
      <c r="AO65" s="176"/>
      <c r="AP65" s="572"/>
      <c r="AQ65" s="166"/>
      <c r="AR65" s="520"/>
      <c r="AS65" s="516"/>
      <c r="AT65" s="183" t="s">
        <v>410</v>
      </c>
      <c r="AU65" s="184"/>
      <c r="AV65" s="176"/>
      <c r="AW65" s="572"/>
      <c r="AX65" s="166"/>
      <c r="AY65" s="520"/>
      <c r="AZ65" s="516"/>
      <c r="BA65" s="183" t="s">
        <v>410</v>
      </c>
      <c r="BB65" s="184"/>
      <c r="BC65" s="176"/>
      <c r="BD65" s="572"/>
    </row>
    <row r="66" spans="1:56" ht="45" customHeight="1" x14ac:dyDescent="0.25">
      <c r="A66" s="166"/>
      <c r="B66" s="549" t="s">
        <v>434</v>
      </c>
      <c r="C66" s="513" t="s">
        <v>437</v>
      </c>
      <c r="D66" s="187" t="s">
        <v>411</v>
      </c>
      <c r="E66" s="178" t="s">
        <v>486</v>
      </c>
      <c r="F66" s="176">
        <f>IF(E66="X",15,0)</f>
        <v>15</v>
      </c>
      <c r="G66" s="572"/>
      <c r="H66" s="166"/>
      <c r="I66" s="549" t="s">
        <v>434</v>
      </c>
      <c r="J66" s="513" t="s">
        <v>437</v>
      </c>
      <c r="K66" s="187" t="s">
        <v>411</v>
      </c>
      <c r="L66" s="178" t="s">
        <v>486</v>
      </c>
      <c r="M66" s="176">
        <f>IF(L66="X",15,0)</f>
        <v>15</v>
      </c>
      <c r="N66" s="572"/>
      <c r="O66" s="166"/>
      <c r="P66" s="549" t="s">
        <v>434</v>
      </c>
      <c r="Q66" s="513" t="s">
        <v>437</v>
      </c>
      <c r="R66" s="187" t="s">
        <v>411</v>
      </c>
      <c r="S66" s="178" t="s">
        <v>486</v>
      </c>
      <c r="T66" s="176">
        <f>IF(S66="X",15,0)</f>
        <v>15</v>
      </c>
      <c r="U66" s="572"/>
      <c r="V66" s="166"/>
      <c r="W66" s="549" t="s">
        <v>434</v>
      </c>
      <c r="X66" s="513" t="s">
        <v>437</v>
      </c>
      <c r="Y66" s="187" t="s">
        <v>411</v>
      </c>
      <c r="Z66" s="178"/>
      <c r="AA66" s="176">
        <f>IF(Z66="X",15,0)</f>
        <v>0</v>
      </c>
      <c r="AB66" s="572"/>
      <c r="AC66" s="166"/>
      <c r="AD66" s="549" t="s">
        <v>434</v>
      </c>
      <c r="AE66" s="513" t="s">
        <v>437</v>
      </c>
      <c r="AF66" s="187" t="s">
        <v>411</v>
      </c>
      <c r="AG66" s="178"/>
      <c r="AH66" s="176">
        <f>IF(AG66="X",15,0)</f>
        <v>0</v>
      </c>
      <c r="AI66" s="572"/>
      <c r="AJ66" s="166"/>
      <c r="AK66" s="549" t="s">
        <v>434</v>
      </c>
      <c r="AL66" s="513" t="s">
        <v>437</v>
      </c>
      <c r="AM66" s="187" t="s">
        <v>411</v>
      </c>
      <c r="AN66" s="178"/>
      <c r="AO66" s="176">
        <f>IF(AN66="X",15,0)</f>
        <v>0</v>
      </c>
      <c r="AP66" s="572"/>
      <c r="AQ66" s="166"/>
      <c r="AR66" s="549" t="s">
        <v>434</v>
      </c>
      <c r="AS66" s="513" t="s">
        <v>437</v>
      </c>
      <c r="AT66" s="187" t="s">
        <v>411</v>
      </c>
      <c r="AU66" s="178"/>
      <c r="AV66" s="176">
        <f>IF(AU66="X",15,0)</f>
        <v>0</v>
      </c>
      <c r="AW66" s="572"/>
      <c r="AX66" s="166"/>
      <c r="AY66" s="549" t="s">
        <v>434</v>
      </c>
      <c r="AZ66" s="513" t="s">
        <v>437</v>
      </c>
      <c r="BA66" s="187" t="s">
        <v>411</v>
      </c>
      <c r="BB66" s="178"/>
      <c r="BC66" s="176">
        <f>IF(BB66="X",15,0)</f>
        <v>0</v>
      </c>
      <c r="BD66" s="572"/>
    </row>
    <row r="67" spans="1:56" ht="35.25" customHeight="1" thickBot="1" x14ac:dyDescent="0.3">
      <c r="A67" s="166"/>
      <c r="B67" s="551"/>
      <c r="C67" s="514"/>
      <c r="D67" s="188" t="s">
        <v>412</v>
      </c>
      <c r="E67" s="180"/>
      <c r="F67" s="176"/>
      <c r="G67" s="572"/>
      <c r="H67" s="166"/>
      <c r="I67" s="551"/>
      <c r="J67" s="514"/>
      <c r="K67" s="188" t="s">
        <v>412</v>
      </c>
      <c r="L67" s="180"/>
      <c r="M67" s="176"/>
      <c r="N67" s="572"/>
      <c r="O67" s="166"/>
      <c r="P67" s="551"/>
      <c r="Q67" s="514"/>
      <c r="R67" s="188" t="s">
        <v>412</v>
      </c>
      <c r="S67" s="180"/>
      <c r="T67" s="176"/>
      <c r="U67" s="572"/>
      <c r="V67" s="166"/>
      <c r="W67" s="551"/>
      <c r="X67" s="514"/>
      <c r="Y67" s="188" t="s">
        <v>412</v>
      </c>
      <c r="Z67" s="180"/>
      <c r="AA67" s="176"/>
      <c r="AB67" s="572"/>
      <c r="AC67" s="166"/>
      <c r="AD67" s="551"/>
      <c r="AE67" s="514"/>
      <c r="AF67" s="188" t="s">
        <v>412</v>
      </c>
      <c r="AG67" s="180"/>
      <c r="AH67" s="176"/>
      <c r="AI67" s="572"/>
      <c r="AJ67" s="166"/>
      <c r="AK67" s="551"/>
      <c r="AL67" s="514"/>
      <c r="AM67" s="188" t="s">
        <v>412</v>
      </c>
      <c r="AN67" s="180"/>
      <c r="AO67" s="176"/>
      <c r="AP67" s="572"/>
      <c r="AQ67" s="166"/>
      <c r="AR67" s="551"/>
      <c r="AS67" s="514"/>
      <c r="AT67" s="188" t="s">
        <v>412</v>
      </c>
      <c r="AU67" s="180"/>
      <c r="AV67" s="176"/>
      <c r="AW67" s="572"/>
      <c r="AX67" s="166"/>
      <c r="AY67" s="551"/>
      <c r="AZ67" s="514"/>
      <c r="BA67" s="188" t="s">
        <v>412</v>
      </c>
      <c r="BB67" s="180"/>
      <c r="BC67" s="176"/>
      <c r="BD67" s="572"/>
    </row>
    <row r="68" spans="1:56" ht="24" customHeight="1" x14ac:dyDescent="0.25">
      <c r="A68" s="166"/>
      <c r="B68" s="519" t="s">
        <v>435</v>
      </c>
      <c r="C68" s="515" t="s">
        <v>438</v>
      </c>
      <c r="D68" s="181" t="s">
        <v>413</v>
      </c>
      <c r="E68" s="182" t="s">
        <v>486</v>
      </c>
      <c r="F68" s="176">
        <f>IF(E68="X",10,0)</f>
        <v>10</v>
      </c>
      <c r="G68" s="572"/>
      <c r="H68" s="166"/>
      <c r="I68" s="519" t="s">
        <v>435</v>
      </c>
      <c r="J68" s="515" t="s">
        <v>438</v>
      </c>
      <c r="K68" s="181" t="s">
        <v>413</v>
      </c>
      <c r="L68" s="182" t="s">
        <v>486</v>
      </c>
      <c r="M68" s="176">
        <f>IF(L68="X",10,0)</f>
        <v>10</v>
      </c>
      <c r="N68" s="572"/>
      <c r="O68" s="166"/>
      <c r="P68" s="519" t="s">
        <v>435</v>
      </c>
      <c r="Q68" s="515" t="s">
        <v>438</v>
      </c>
      <c r="R68" s="181" t="s">
        <v>413</v>
      </c>
      <c r="S68" s="182" t="s">
        <v>486</v>
      </c>
      <c r="T68" s="176">
        <f>IF(S68="X",10,0)</f>
        <v>10</v>
      </c>
      <c r="U68" s="572"/>
      <c r="V68" s="166"/>
      <c r="W68" s="519" t="s">
        <v>435</v>
      </c>
      <c r="X68" s="515" t="s">
        <v>438</v>
      </c>
      <c r="Y68" s="181" t="s">
        <v>413</v>
      </c>
      <c r="Z68" s="182"/>
      <c r="AA68" s="176">
        <f>IF(Z68="X",10,0)</f>
        <v>0</v>
      </c>
      <c r="AB68" s="572"/>
      <c r="AC68" s="166"/>
      <c r="AD68" s="519" t="s">
        <v>435</v>
      </c>
      <c r="AE68" s="515" t="s">
        <v>438</v>
      </c>
      <c r="AF68" s="181" t="s">
        <v>413</v>
      </c>
      <c r="AG68" s="182"/>
      <c r="AH68" s="176">
        <f>IF(AG68="X",10,0)</f>
        <v>0</v>
      </c>
      <c r="AI68" s="572"/>
      <c r="AJ68" s="166"/>
      <c r="AK68" s="519" t="s">
        <v>435</v>
      </c>
      <c r="AL68" s="515" t="s">
        <v>438</v>
      </c>
      <c r="AM68" s="181" t="s">
        <v>413</v>
      </c>
      <c r="AN68" s="182"/>
      <c r="AO68" s="176">
        <f>IF(AN68="X",10,0)</f>
        <v>0</v>
      </c>
      <c r="AP68" s="572"/>
      <c r="AQ68" s="166"/>
      <c r="AR68" s="519" t="s">
        <v>435</v>
      </c>
      <c r="AS68" s="515" t="s">
        <v>438</v>
      </c>
      <c r="AT68" s="181" t="s">
        <v>413</v>
      </c>
      <c r="AU68" s="182"/>
      <c r="AV68" s="176">
        <f>IF(AU68="X",10,0)</f>
        <v>0</v>
      </c>
      <c r="AW68" s="572"/>
      <c r="AX68" s="166"/>
      <c r="AY68" s="519" t="s">
        <v>435</v>
      </c>
      <c r="AZ68" s="515" t="s">
        <v>438</v>
      </c>
      <c r="BA68" s="181" t="s">
        <v>413</v>
      </c>
      <c r="BB68" s="182"/>
      <c r="BC68" s="176">
        <f>IF(BB68="X",10,0)</f>
        <v>0</v>
      </c>
      <c r="BD68" s="572"/>
    </row>
    <row r="69" spans="1:56" ht="24" customHeight="1" x14ac:dyDescent="0.25">
      <c r="A69" s="166"/>
      <c r="B69" s="552"/>
      <c r="C69" s="518"/>
      <c r="D69" s="189" t="s">
        <v>414</v>
      </c>
      <c r="E69" s="190"/>
      <c r="F69" s="176">
        <f>IF(E69="X",5,0)</f>
        <v>0</v>
      </c>
      <c r="G69" s="572"/>
      <c r="H69" s="166"/>
      <c r="I69" s="552"/>
      <c r="J69" s="518"/>
      <c r="K69" s="189" t="s">
        <v>414</v>
      </c>
      <c r="L69" s="190"/>
      <c r="M69" s="176">
        <f>IF(L69="X",5,0)</f>
        <v>0</v>
      </c>
      <c r="N69" s="572"/>
      <c r="O69" s="166"/>
      <c r="P69" s="552"/>
      <c r="Q69" s="518"/>
      <c r="R69" s="189" t="s">
        <v>414</v>
      </c>
      <c r="S69" s="190"/>
      <c r="T69" s="176">
        <f>IF(S69="X",5,0)</f>
        <v>0</v>
      </c>
      <c r="U69" s="572"/>
      <c r="V69" s="166"/>
      <c r="W69" s="552"/>
      <c r="X69" s="518"/>
      <c r="Y69" s="189" t="s">
        <v>414</v>
      </c>
      <c r="Z69" s="190"/>
      <c r="AA69" s="176">
        <f>IF(Z69="X",5,0)</f>
        <v>0</v>
      </c>
      <c r="AB69" s="572"/>
      <c r="AC69" s="166"/>
      <c r="AD69" s="552"/>
      <c r="AE69" s="518"/>
      <c r="AF69" s="189" t="s">
        <v>414</v>
      </c>
      <c r="AG69" s="190"/>
      <c r="AH69" s="176">
        <f>IF(AG69="X",5,0)</f>
        <v>0</v>
      </c>
      <c r="AI69" s="572"/>
      <c r="AJ69" s="166"/>
      <c r="AK69" s="552"/>
      <c r="AL69" s="518"/>
      <c r="AM69" s="189" t="s">
        <v>414</v>
      </c>
      <c r="AN69" s="190"/>
      <c r="AO69" s="176">
        <f>IF(AN69="X",5,0)</f>
        <v>0</v>
      </c>
      <c r="AP69" s="572"/>
      <c r="AQ69" s="166"/>
      <c r="AR69" s="552"/>
      <c r="AS69" s="518"/>
      <c r="AT69" s="189" t="s">
        <v>414</v>
      </c>
      <c r="AU69" s="190"/>
      <c r="AV69" s="176">
        <f>IF(AU69="X",5,0)</f>
        <v>0</v>
      </c>
      <c r="AW69" s="572"/>
      <c r="AX69" s="166"/>
      <c r="AY69" s="552"/>
      <c r="AZ69" s="518"/>
      <c r="BA69" s="189" t="s">
        <v>414</v>
      </c>
      <c r="BB69" s="190"/>
      <c r="BC69" s="176">
        <f>IF(BB69="X",5,0)</f>
        <v>0</v>
      </c>
      <c r="BD69" s="572"/>
    </row>
    <row r="70" spans="1:56" ht="24" customHeight="1" thickBot="1" x14ac:dyDescent="0.3">
      <c r="A70" s="166"/>
      <c r="B70" s="520"/>
      <c r="C70" s="516"/>
      <c r="D70" s="183" t="s">
        <v>415</v>
      </c>
      <c r="E70" s="184"/>
      <c r="F70" s="176"/>
      <c r="G70" s="572"/>
      <c r="H70" s="166"/>
      <c r="I70" s="520"/>
      <c r="J70" s="516"/>
      <c r="K70" s="183" t="s">
        <v>415</v>
      </c>
      <c r="L70" s="184"/>
      <c r="M70" s="176"/>
      <c r="N70" s="572"/>
      <c r="O70" s="166"/>
      <c r="P70" s="520"/>
      <c r="Q70" s="516"/>
      <c r="R70" s="183" t="s">
        <v>415</v>
      </c>
      <c r="S70" s="184"/>
      <c r="T70" s="176"/>
      <c r="U70" s="572"/>
      <c r="V70" s="166"/>
      <c r="W70" s="520"/>
      <c r="X70" s="516"/>
      <c r="Y70" s="183" t="s">
        <v>415</v>
      </c>
      <c r="Z70" s="184"/>
      <c r="AA70" s="176"/>
      <c r="AB70" s="572"/>
      <c r="AC70" s="166"/>
      <c r="AD70" s="520"/>
      <c r="AE70" s="516"/>
      <c r="AF70" s="183" t="s">
        <v>415</v>
      </c>
      <c r="AG70" s="184"/>
      <c r="AH70" s="176"/>
      <c r="AI70" s="572"/>
      <c r="AJ70" s="166"/>
      <c r="AK70" s="520"/>
      <c r="AL70" s="516"/>
      <c r="AM70" s="183" t="s">
        <v>415</v>
      </c>
      <c r="AN70" s="184"/>
      <c r="AO70" s="176"/>
      <c r="AP70" s="572"/>
      <c r="AQ70" s="166"/>
      <c r="AR70" s="520"/>
      <c r="AS70" s="516"/>
      <c r="AT70" s="183" t="s">
        <v>415</v>
      </c>
      <c r="AU70" s="184"/>
      <c r="AV70" s="176"/>
      <c r="AW70" s="572"/>
      <c r="AX70" s="166"/>
      <c r="AY70" s="520"/>
      <c r="AZ70" s="516"/>
      <c r="BA70" s="183" t="s">
        <v>415</v>
      </c>
      <c r="BB70" s="184"/>
      <c r="BC70" s="176"/>
      <c r="BD70" s="572"/>
    </row>
    <row r="71" spans="1:56" ht="18.75" thickBot="1" x14ac:dyDescent="0.3">
      <c r="A71" s="191"/>
      <c r="B71" s="192"/>
      <c r="C71" s="192"/>
      <c r="D71" s="192"/>
      <c r="E71" s="193"/>
      <c r="F71" s="168"/>
      <c r="G71" s="572"/>
      <c r="H71" s="191"/>
      <c r="I71" s="192"/>
      <c r="J71" s="192"/>
      <c r="K71" s="192"/>
      <c r="L71" s="193"/>
      <c r="M71" s="168"/>
      <c r="N71" s="572"/>
      <c r="O71" s="191"/>
      <c r="P71" s="192"/>
      <c r="Q71" s="192"/>
      <c r="R71" s="192"/>
      <c r="S71" s="193"/>
      <c r="T71" s="168"/>
      <c r="U71" s="572"/>
      <c r="V71" s="191"/>
      <c r="W71" s="192"/>
      <c r="X71" s="192"/>
      <c r="Y71" s="192"/>
      <c r="Z71" s="193"/>
      <c r="AA71" s="168"/>
      <c r="AB71" s="572"/>
      <c r="AC71" s="191"/>
      <c r="AD71" s="192"/>
      <c r="AE71" s="192"/>
      <c r="AF71" s="192"/>
      <c r="AG71" s="193"/>
      <c r="AH71" s="168"/>
      <c r="AI71" s="572"/>
      <c r="AJ71" s="191"/>
      <c r="AK71" s="192"/>
      <c r="AL71" s="192"/>
      <c r="AM71" s="192"/>
      <c r="AN71" s="193"/>
      <c r="AO71" s="168"/>
      <c r="AP71" s="572"/>
      <c r="AQ71" s="191"/>
      <c r="AR71" s="192"/>
      <c r="AS71" s="192"/>
      <c r="AT71" s="192"/>
      <c r="AU71" s="193"/>
      <c r="AV71" s="168"/>
      <c r="AW71" s="572"/>
      <c r="AX71" s="191"/>
      <c r="AY71" s="192"/>
      <c r="AZ71" s="192"/>
      <c r="BA71" s="192"/>
      <c r="BB71" s="193"/>
      <c r="BC71" s="168"/>
      <c r="BD71" s="572"/>
    </row>
    <row r="72" spans="1:56" ht="19.5" customHeight="1" thickBot="1" x14ac:dyDescent="0.3">
      <c r="A72" s="166"/>
      <c r="B72" s="538" t="s">
        <v>418</v>
      </c>
      <c r="C72" s="539"/>
      <c r="D72" s="509" t="s">
        <v>420</v>
      </c>
      <c r="E72" s="510"/>
      <c r="F72" s="168"/>
      <c r="G72" s="572"/>
      <c r="H72" s="166"/>
      <c r="I72" s="538" t="s">
        <v>418</v>
      </c>
      <c r="J72" s="539"/>
      <c r="K72" s="509" t="s">
        <v>420</v>
      </c>
      <c r="L72" s="510"/>
      <c r="M72" s="168"/>
      <c r="N72" s="572"/>
      <c r="O72" s="166"/>
      <c r="P72" s="538" t="s">
        <v>418</v>
      </c>
      <c r="Q72" s="539"/>
      <c r="R72" s="509" t="s">
        <v>420</v>
      </c>
      <c r="S72" s="510"/>
      <c r="T72" s="168"/>
      <c r="U72" s="572"/>
      <c r="V72" s="166"/>
      <c r="W72" s="538" t="s">
        <v>418</v>
      </c>
      <c r="X72" s="539"/>
      <c r="Y72" s="509" t="s">
        <v>420</v>
      </c>
      <c r="Z72" s="510"/>
      <c r="AA72" s="168"/>
      <c r="AB72" s="572"/>
      <c r="AC72" s="166"/>
      <c r="AD72" s="538" t="s">
        <v>418</v>
      </c>
      <c r="AE72" s="539"/>
      <c r="AF72" s="509" t="s">
        <v>420</v>
      </c>
      <c r="AG72" s="510"/>
      <c r="AH72" s="168"/>
      <c r="AI72" s="572"/>
      <c r="AJ72" s="166"/>
      <c r="AK72" s="538" t="s">
        <v>418</v>
      </c>
      <c r="AL72" s="539"/>
      <c r="AM72" s="509" t="s">
        <v>420</v>
      </c>
      <c r="AN72" s="510"/>
      <c r="AO72" s="168"/>
      <c r="AP72" s="572"/>
      <c r="AQ72" s="166"/>
      <c r="AR72" s="538" t="s">
        <v>418</v>
      </c>
      <c r="AS72" s="539"/>
      <c r="AT72" s="509" t="s">
        <v>420</v>
      </c>
      <c r="AU72" s="510"/>
      <c r="AV72" s="168"/>
      <c r="AW72" s="572"/>
      <c r="AX72" s="166"/>
      <c r="AY72" s="538" t="s">
        <v>418</v>
      </c>
      <c r="AZ72" s="539"/>
      <c r="BA72" s="509" t="s">
        <v>420</v>
      </c>
      <c r="BB72" s="510"/>
      <c r="BC72" s="168"/>
      <c r="BD72" s="572"/>
    </row>
    <row r="73" spans="1:56" ht="19.5" customHeight="1" thickBot="1" x14ac:dyDescent="0.3">
      <c r="A73" s="166"/>
      <c r="B73" s="534" t="s">
        <v>419</v>
      </c>
      <c r="C73" s="535"/>
      <c r="D73" s="509" t="s">
        <v>421</v>
      </c>
      <c r="E73" s="510"/>
      <c r="F73" s="168"/>
      <c r="G73" s="572"/>
      <c r="H73" s="166"/>
      <c r="I73" s="534" t="s">
        <v>419</v>
      </c>
      <c r="J73" s="535"/>
      <c r="K73" s="509" t="s">
        <v>421</v>
      </c>
      <c r="L73" s="510"/>
      <c r="M73" s="168"/>
      <c r="N73" s="572"/>
      <c r="O73" s="166"/>
      <c r="P73" s="534" t="s">
        <v>419</v>
      </c>
      <c r="Q73" s="535"/>
      <c r="R73" s="509" t="s">
        <v>421</v>
      </c>
      <c r="S73" s="510"/>
      <c r="T73" s="168"/>
      <c r="U73" s="572"/>
      <c r="V73" s="166"/>
      <c r="W73" s="534" t="s">
        <v>419</v>
      </c>
      <c r="X73" s="535"/>
      <c r="Y73" s="509" t="s">
        <v>421</v>
      </c>
      <c r="Z73" s="510"/>
      <c r="AA73" s="168"/>
      <c r="AB73" s="572"/>
      <c r="AC73" s="166"/>
      <c r="AD73" s="534" t="s">
        <v>419</v>
      </c>
      <c r="AE73" s="535"/>
      <c r="AF73" s="509" t="s">
        <v>421</v>
      </c>
      <c r="AG73" s="510"/>
      <c r="AH73" s="168"/>
      <c r="AI73" s="572"/>
      <c r="AJ73" s="166"/>
      <c r="AK73" s="534" t="s">
        <v>419</v>
      </c>
      <c r="AL73" s="535"/>
      <c r="AM73" s="509" t="s">
        <v>421</v>
      </c>
      <c r="AN73" s="510"/>
      <c r="AO73" s="168"/>
      <c r="AP73" s="572"/>
      <c r="AQ73" s="166"/>
      <c r="AR73" s="534" t="s">
        <v>419</v>
      </c>
      <c r="AS73" s="535"/>
      <c r="AT73" s="509" t="s">
        <v>421</v>
      </c>
      <c r="AU73" s="510"/>
      <c r="AV73" s="168"/>
      <c r="AW73" s="572"/>
      <c r="AX73" s="166"/>
      <c r="AY73" s="534" t="s">
        <v>419</v>
      </c>
      <c r="AZ73" s="535"/>
      <c r="BA73" s="509" t="s">
        <v>421</v>
      </c>
      <c r="BB73" s="510"/>
      <c r="BC73" s="168"/>
      <c r="BD73" s="572"/>
    </row>
    <row r="74" spans="1:56" ht="19.5" customHeight="1" thickBot="1" x14ac:dyDescent="0.3">
      <c r="A74" s="166"/>
      <c r="B74" s="536" t="s">
        <v>452</v>
      </c>
      <c r="C74" s="537"/>
      <c r="D74" s="509" t="s">
        <v>422</v>
      </c>
      <c r="E74" s="510"/>
      <c r="F74" s="168"/>
      <c r="G74" s="572"/>
      <c r="H74" s="166"/>
      <c r="I74" s="536" t="s">
        <v>452</v>
      </c>
      <c r="J74" s="537"/>
      <c r="K74" s="509" t="s">
        <v>422</v>
      </c>
      <c r="L74" s="510"/>
      <c r="M74" s="168"/>
      <c r="N74" s="572"/>
      <c r="O74" s="166"/>
      <c r="P74" s="536" t="s">
        <v>452</v>
      </c>
      <c r="Q74" s="537"/>
      <c r="R74" s="509" t="s">
        <v>422</v>
      </c>
      <c r="S74" s="510"/>
      <c r="T74" s="168"/>
      <c r="U74" s="572"/>
      <c r="V74" s="166"/>
      <c r="W74" s="536" t="s">
        <v>452</v>
      </c>
      <c r="X74" s="537"/>
      <c r="Y74" s="509" t="s">
        <v>422</v>
      </c>
      <c r="Z74" s="510"/>
      <c r="AA74" s="168"/>
      <c r="AB74" s="572"/>
      <c r="AC74" s="166"/>
      <c r="AD74" s="536" t="s">
        <v>452</v>
      </c>
      <c r="AE74" s="537"/>
      <c r="AF74" s="509" t="s">
        <v>422</v>
      </c>
      <c r="AG74" s="510"/>
      <c r="AH74" s="168"/>
      <c r="AI74" s="572"/>
      <c r="AJ74" s="166"/>
      <c r="AK74" s="536" t="s">
        <v>452</v>
      </c>
      <c r="AL74" s="537"/>
      <c r="AM74" s="509" t="s">
        <v>422</v>
      </c>
      <c r="AN74" s="510"/>
      <c r="AO74" s="168"/>
      <c r="AP74" s="572"/>
      <c r="AQ74" s="166"/>
      <c r="AR74" s="536" t="s">
        <v>452</v>
      </c>
      <c r="AS74" s="537"/>
      <c r="AT74" s="509" t="s">
        <v>422</v>
      </c>
      <c r="AU74" s="510"/>
      <c r="AV74" s="168"/>
      <c r="AW74" s="572"/>
      <c r="AX74" s="166"/>
      <c r="AY74" s="536" t="s">
        <v>452</v>
      </c>
      <c r="AZ74" s="537"/>
      <c r="BA74" s="509" t="s">
        <v>422</v>
      </c>
      <c r="BB74" s="510"/>
      <c r="BC74" s="168"/>
      <c r="BD74" s="572"/>
    </row>
    <row r="75" spans="1:56" ht="32.25" customHeight="1" thickBot="1" x14ac:dyDescent="0.3">
      <c r="A75" s="162"/>
      <c r="B75" s="507" t="s">
        <v>455</v>
      </c>
      <c r="C75" s="508"/>
      <c r="D75" s="507">
        <f>SUM(F55:F70)</f>
        <v>100</v>
      </c>
      <c r="E75" s="508"/>
      <c r="F75" s="164"/>
      <c r="G75" s="572"/>
      <c r="H75" s="162"/>
      <c r="I75" s="507" t="s">
        <v>455</v>
      </c>
      <c r="J75" s="508"/>
      <c r="K75" s="507">
        <f>SUM(M55:M70)</f>
        <v>95</v>
      </c>
      <c r="L75" s="508"/>
      <c r="M75" s="164"/>
      <c r="N75" s="572"/>
      <c r="O75" s="162"/>
      <c r="P75" s="507" t="s">
        <v>455</v>
      </c>
      <c r="Q75" s="508"/>
      <c r="R75" s="507">
        <f>SUM(T55:T70)</f>
        <v>100</v>
      </c>
      <c r="S75" s="508"/>
      <c r="T75" s="164"/>
      <c r="U75" s="572"/>
      <c r="V75" s="162"/>
      <c r="W75" s="507" t="s">
        <v>455</v>
      </c>
      <c r="X75" s="508"/>
      <c r="Y75" s="507">
        <f>SUM(AA55:AA70)</f>
        <v>0</v>
      </c>
      <c r="Z75" s="508"/>
      <c r="AA75" s="164"/>
      <c r="AB75" s="572"/>
      <c r="AC75" s="162"/>
      <c r="AD75" s="507" t="s">
        <v>455</v>
      </c>
      <c r="AE75" s="508"/>
      <c r="AF75" s="507">
        <f>SUM(AH55:AH70)</f>
        <v>0</v>
      </c>
      <c r="AG75" s="508"/>
      <c r="AH75" s="164"/>
      <c r="AI75" s="572"/>
      <c r="AJ75" s="162"/>
      <c r="AK75" s="507" t="s">
        <v>455</v>
      </c>
      <c r="AL75" s="508"/>
      <c r="AM75" s="507">
        <f>SUM(AO55:AO70)</f>
        <v>0</v>
      </c>
      <c r="AN75" s="508"/>
      <c r="AO75" s="164"/>
      <c r="AP75" s="572"/>
      <c r="AQ75" s="162"/>
      <c r="AR75" s="507" t="s">
        <v>455</v>
      </c>
      <c r="AS75" s="508"/>
      <c r="AT75" s="507">
        <f>SUM(AV55:AV70)</f>
        <v>0</v>
      </c>
      <c r="AU75" s="508"/>
      <c r="AV75" s="164"/>
      <c r="AW75" s="572"/>
      <c r="AX75" s="162"/>
      <c r="AY75" s="507" t="s">
        <v>455</v>
      </c>
      <c r="AZ75" s="508"/>
      <c r="BA75" s="507">
        <f>SUM(BC55:BC70)</f>
        <v>0</v>
      </c>
      <c r="BB75" s="508"/>
      <c r="BC75" s="164"/>
      <c r="BD75" s="572"/>
    </row>
    <row r="76" spans="1:56" ht="27" customHeight="1" thickBot="1" x14ac:dyDescent="0.3">
      <c r="A76" s="162"/>
      <c r="B76" s="191"/>
      <c r="C76" s="191"/>
      <c r="D76" s="191"/>
      <c r="E76" s="191"/>
      <c r="F76" s="164"/>
      <c r="G76" s="572"/>
      <c r="H76" s="162"/>
      <c r="I76" s="191"/>
      <c r="J76" s="191"/>
      <c r="K76" s="191"/>
      <c r="L76" s="191"/>
      <c r="M76" s="164"/>
      <c r="N76" s="572"/>
      <c r="O76" s="162"/>
      <c r="P76" s="191"/>
      <c r="Q76" s="191"/>
      <c r="R76" s="191"/>
      <c r="S76" s="191"/>
      <c r="T76" s="164"/>
      <c r="U76" s="572"/>
      <c r="V76" s="162"/>
      <c r="W76" s="191"/>
      <c r="X76" s="191"/>
      <c r="Y76" s="191"/>
      <c r="Z76" s="191"/>
      <c r="AA76" s="164"/>
      <c r="AB76" s="572"/>
      <c r="AC76" s="162"/>
      <c r="AD76" s="191"/>
      <c r="AE76" s="191"/>
      <c r="AF76" s="191"/>
      <c r="AG76" s="191"/>
      <c r="AH76" s="164"/>
      <c r="AI76" s="572"/>
      <c r="AJ76" s="162"/>
      <c r="AK76" s="191"/>
      <c r="AL76" s="191"/>
      <c r="AM76" s="191"/>
      <c r="AN76" s="191"/>
      <c r="AO76" s="164"/>
      <c r="AP76" s="572"/>
      <c r="AQ76" s="162"/>
      <c r="AR76" s="191"/>
      <c r="AS76" s="191"/>
      <c r="AT76" s="191"/>
      <c r="AU76" s="191"/>
      <c r="AV76" s="164"/>
      <c r="AW76" s="572"/>
      <c r="AX76" s="162"/>
      <c r="AY76" s="191"/>
      <c r="AZ76" s="191"/>
      <c r="BA76" s="191"/>
      <c r="BB76" s="191"/>
      <c r="BC76" s="164"/>
      <c r="BD76" s="572"/>
    </row>
    <row r="77" spans="1:56" ht="23.25" customHeight="1" thickBot="1" x14ac:dyDescent="0.3">
      <c r="A77" s="166"/>
      <c r="B77" s="531" t="s">
        <v>442</v>
      </c>
      <c r="C77" s="532"/>
      <c r="D77" s="532"/>
      <c r="E77" s="533"/>
      <c r="F77" s="168"/>
      <c r="G77" s="572"/>
      <c r="H77" s="166"/>
      <c r="I77" s="531" t="s">
        <v>442</v>
      </c>
      <c r="J77" s="532"/>
      <c r="K77" s="532"/>
      <c r="L77" s="533"/>
      <c r="M77" s="168"/>
      <c r="N77" s="572"/>
      <c r="O77" s="166"/>
      <c r="P77" s="531" t="s">
        <v>442</v>
      </c>
      <c r="Q77" s="532"/>
      <c r="R77" s="532"/>
      <c r="S77" s="533"/>
      <c r="T77" s="168"/>
      <c r="U77" s="572"/>
      <c r="V77" s="166"/>
      <c r="W77" s="531" t="s">
        <v>442</v>
      </c>
      <c r="X77" s="532"/>
      <c r="Y77" s="532"/>
      <c r="Z77" s="533"/>
      <c r="AA77" s="168"/>
      <c r="AB77" s="572"/>
      <c r="AC77" s="166"/>
      <c r="AD77" s="531" t="s">
        <v>442</v>
      </c>
      <c r="AE77" s="532"/>
      <c r="AF77" s="532"/>
      <c r="AG77" s="533"/>
      <c r="AH77" s="168"/>
      <c r="AI77" s="572"/>
      <c r="AJ77" s="166"/>
      <c r="AK77" s="531" t="s">
        <v>442</v>
      </c>
      <c r="AL77" s="532"/>
      <c r="AM77" s="532"/>
      <c r="AN77" s="533"/>
      <c r="AO77" s="168"/>
      <c r="AP77" s="572"/>
      <c r="AQ77" s="166"/>
      <c r="AR77" s="531" t="s">
        <v>442</v>
      </c>
      <c r="AS77" s="532"/>
      <c r="AT77" s="532"/>
      <c r="AU77" s="533"/>
      <c r="AV77" s="168"/>
      <c r="AW77" s="572"/>
      <c r="AX77" s="166"/>
      <c r="AY77" s="531" t="s">
        <v>442</v>
      </c>
      <c r="AZ77" s="532"/>
      <c r="BA77" s="532"/>
      <c r="BB77" s="533"/>
      <c r="BC77" s="168"/>
      <c r="BD77" s="572"/>
    </row>
    <row r="78" spans="1:56" ht="36" customHeight="1" thickBot="1" x14ac:dyDescent="0.3">
      <c r="A78" s="166"/>
      <c r="B78" s="214" t="s">
        <v>443</v>
      </c>
      <c r="C78" s="560" t="s">
        <v>444</v>
      </c>
      <c r="D78" s="561"/>
      <c r="E78" s="213" t="s">
        <v>416</v>
      </c>
      <c r="F78" s="168"/>
      <c r="G78" s="572"/>
      <c r="H78" s="166"/>
      <c r="I78" s="214" t="s">
        <v>443</v>
      </c>
      <c r="J78" s="560" t="s">
        <v>444</v>
      </c>
      <c r="K78" s="561"/>
      <c r="L78" s="213" t="s">
        <v>416</v>
      </c>
      <c r="M78" s="168"/>
      <c r="N78" s="572"/>
      <c r="O78" s="166"/>
      <c r="P78" s="214" t="s">
        <v>443</v>
      </c>
      <c r="Q78" s="560" t="s">
        <v>444</v>
      </c>
      <c r="R78" s="561"/>
      <c r="S78" s="213" t="s">
        <v>416</v>
      </c>
      <c r="T78" s="168"/>
      <c r="U78" s="572"/>
      <c r="V78" s="166"/>
      <c r="W78" s="214" t="s">
        <v>443</v>
      </c>
      <c r="X78" s="560" t="s">
        <v>444</v>
      </c>
      <c r="Y78" s="561"/>
      <c r="Z78" s="213" t="s">
        <v>416</v>
      </c>
      <c r="AA78" s="168"/>
      <c r="AB78" s="572"/>
      <c r="AC78" s="166"/>
      <c r="AD78" s="214" t="s">
        <v>443</v>
      </c>
      <c r="AE78" s="560" t="s">
        <v>444</v>
      </c>
      <c r="AF78" s="561"/>
      <c r="AG78" s="213" t="s">
        <v>416</v>
      </c>
      <c r="AH78" s="168"/>
      <c r="AI78" s="572"/>
      <c r="AJ78" s="166"/>
      <c r="AK78" s="214" t="s">
        <v>443</v>
      </c>
      <c r="AL78" s="560" t="s">
        <v>444</v>
      </c>
      <c r="AM78" s="561"/>
      <c r="AN78" s="213" t="s">
        <v>416</v>
      </c>
      <c r="AO78" s="168"/>
      <c r="AP78" s="572"/>
      <c r="AQ78" s="166"/>
      <c r="AR78" s="214" t="s">
        <v>443</v>
      </c>
      <c r="AS78" s="560" t="s">
        <v>444</v>
      </c>
      <c r="AT78" s="561"/>
      <c r="AU78" s="213" t="s">
        <v>416</v>
      </c>
      <c r="AV78" s="168"/>
      <c r="AW78" s="572"/>
      <c r="AX78" s="166"/>
      <c r="AY78" s="214" t="s">
        <v>443</v>
      </c>
      <c r="AZ78" s="560" t="s">
        <v>444</v>
      </c>
      <c r="BA78" s="561"/>
      <c r="BB78" s="213" t="s">
        <v>416</v>
      </c>
      <c r="BC78" s="168"/>
      <c r="BD78" s="572"/>
    </row>
    <row r="79" spans="1:56" ht="23.25" customHeight="1" thickBot="1" x14ac:dyDescent="0.3">
      <c r="A79" s="166"/>
      <c r="B79" s="195" t="s">
        <v>418</v>
      </c>
      <c r="C79" s="529" t="s">
        <v>445</v>
      </c>
      <c r="D79" s="530"/>
      <c r="E79" s="196" t="s">
        <v>486</v>
      </c>
      <c r="F79" s="176">
        <f>IF(E79="X",2,"")</f>
        <v>2</v>
      </c>
      <c r="G79" s="572"/>
      <c r="H79" s="166"/>
      <c r="I79" s="195" t="s">
        <v>418</v>
      </c>
      <c r="J79" s="529" t="s">
        <v>445</v>
      </c>
      <c r="K79" s="530"/>
      <c r="L79" s="196" t="s">
        <v>486</v>
      </c>
      <c r="M79" s="176">
        <f>IF(L79="X",2,"")</f>
        <v>2</v>
      </c>
      <c r="N79" s="572"/>
      <c r="O79" s="166"/>
      <c r="P79" s="195" t="s">
        <v>418</v>
      </c>
      <c r="Q79" s="529" t="s">
        <v>445</v>
      </c>
      <c r="R79" s="530"/>
      <c r="S79" s="196" t="s">
        <v>486</v>
      </c>
      <c r="T79" s="176">
        <f>IF(S79="X",2,"")</f>
        <v>2</v>
      </c>
      <c r="U79" s="572"/>
      <c r="V79" s="166"/>
      <c r="W79" s="195" t="s">
        <v>418</v>
      </c>
      <c r="X79" s="529" t="s">
        <v>445</v>
      </c>
      <c r="Y79" s="530"/>
      <c r="Z79" s="196"/>
      <c r="AA79" s="176" t="str">
        <f>IF(Z79="X",2,"")</f>
        <v/>
      </c>
      <c r="AB79" s="572"/>
      <c r="AC79" s="166"/>
      <c r="AD79" s="195" t="s">
        <v>418</v>
      </c>
      <c r="AE79" s="529" t="s">
        <v>445</v>
      </c>
      <c r="AF79" s="530"/>
      <c r="AG79" s="196"/>
      <c r="AH79" s="176" t="str">
        <f>IF(AG79="X",2,"")</f>
        <v/>
      </c>
      <c r="AI79" s="572"/>
      <c r="AJ79" s="166"/>
      <c r="AK79" s="195" t="s">
        <v>418</v>
      </c>
      <c r="AL79" s="529" t="s">
        <v>445</v>
      </c>
      <c r="AM79" s="530"/>
      <c r="AN79" s="196"/>
      <c r="AO79" s="176" t="str">
        <f>IF(AN79="X",2,"")</f>
        <v/>
      </c>
      <c r="AP79" s="572"/>
      <c r="AQ79" s="166"/>
      <c r="AR79" s="195" t="s">
        <v>418</v>
      </c>
      <c r="AS79" s="529" t="s">
        <v>445</v>
      </c>
      <c r="AT79" s="530"/>
      <c r="AU79" s="196"/>
      <c r="AV79" s="176" t="str">
        <f>IF(AU79="X",2,"")</f>
        <v/>
      </c>
      <c r="AW79" s="572"/>
      <c r="AX79" s="166"/>
      <c r="AY79" s="195" t="s">
        <v>418</v>
      </c>
      <c r="AZ79" s="529" t="s">
        <v>445</v>
      </c>
      <c r="BA79" s="530"/>
      <c r="BB79" s="196"/>
      <c r="BC79" s="176" t="str">
        <f>IF(BB79="X",2,"")</f>
        <v/>
      </c>
      <c r="BD79" s="572"/>
    </row>
    <row r="80" spans="1:56" ht="23.25" customHeight="1" thickBot="1" x14ac:dyDescent="0.3">
      <c r="A80" s="166"/>
      <c r="B80" s="197" t="s">
        <v>419</v>
      </c>
      <c r="C80" s="529" t="s">
        <v>446</v>
      </c>
      <c r="D80" s="530"/>
      <c r="E80" s="196"/>
      <c r="F80" s="176" t="str">
        <f>IF(E80="X",1,"")</f>
        <v/>
      </c>
      <c r="G80" s="572"/>
      <c r="H80" s="166"/>
      <c r="I80" s="197" t="s">
        <v>419</v>
      </c>
      <c r="J80" s="529" t="s">
        <v>446</v>
      </c>
      <c r="K80" s="530"/>
      <c r="L80" s="196"/>
      <c r="M80" s="176" t="str">
        <f>IF(L80="X",1,"")</f>
        <v/>
      </c>
      <c r="N80" s="572"/>
      <c r="O80" s="166"/>
      <c r="P80" s="197" t="s">
        <v>419</v>
      </c>
      <c r="Q80" s="529" t="s">
        <v>446</v>
      </c>
      <c r="R80" s="530"/>
      <c r="S80" s="196"/>
      <c r="T80" s="176" t="str">
        <f>IF(S80="X",1,"")</f>
        <v/>
      </c>
      <c r="U80" s="572"/>
      <c r="V80" s="166"/>
      <c r="W80" s="197" t="s">
        <v>419</v>
      </c>
      <c r="X80" s="529" t="s">
        <v>446</v>
      </c>
      <c r="Y80" s="530"/>
      <c r="Z80" s="196"/>
      <c r="AA80" s="176" t="str">
        <f>IF(Z80="X",1,"")</f>
        <v/>
      </c>
      <c r="AB80" s="572"/>
      <c r="AC80" s="166"/>
      <c r="AD80" s="197" t="s">
        <v>419</v>
      </c>
      <c r="AE80" s="529" t="s">
        <v>446</v>
      </c>
      <c r="AF80" s="530"/>
      <c r="AG80" s="196"/>
      <c r="AH80" s="176" t="str">
        <f>IF(AG80="X",1,"")</f>
        <v/>
      </c>
      <c r="AI80" s="572"/>
      <c r="AJ80" s="166"/>
      <c r="AK80" s="197" t="s">
        <v>419</v>
      </c>
      <c r="AL80" s="529" t="s">
        <v>446</v>
      </c>
      <c r="AM80" s="530"/>
      <c r="AN80" s="196"/>
      <c r="AO80" s="176" t="str">
        <f>IF(AN80="X",1,"")</f>
        <v/>
      </c>
      <c r="AP80" s="572"/>
      <c r="AQ80" s="166"/>
      <c r="AR80" s="197" t="s">
        <v>419</v>
      </c>
      <c r="AS80" s="529" t="s">
        <v>446</v>
      </c>
      <c r="AT80" s="530"/>
      <c r="AU80" s="196"/>
      <c r="AV80" s="176" t="str">
        <f>IF(AU80="X",1,"")</f>
        <v/>
      </c>
      <c r="AW80" s="572"/>
      <c r="AX80" s="166"/>
      <c r="AY80" s="197" t="s">
        <v>419</v>
      </c>
      <c r="AZ80" s="529" t="s">
        <v>446</v>
      </c>
      <c r="BA80" s="530"/>
      <c r="BB80" s="196"/>
      <c r="BC80" s="176" t="str">
        <f>IF(BB80="X",1,"")</f>
        <v/>
      </c>
      <c r="BD80" s="572"/>
    </row>
    <row r="81" spans="1:56" ht="23.25" customHeight="1" thickBot="1" x14ac:dyDescent="0.3">
      <c r="A81" s="162"/>
      <c r="B81" s="198" t="s">
        <v>452</v>
      </c>
      <c r="C81" s="529" t="s">
        <v>447</v>
      </c>
      <c r="D81" s="530"/>
      <c r="E81" s="196"/>
      <c r="F81" s="176" t="str">
        <f>IF(E81="X",0.1,"")</f>
        <v/>
      </c>
      <c r="G81" s="572"/>
      <c r="H81" s="162"/>
      <c r="I81" s="198" t="s">
        <v>452</v>
      </c>
      <c r="J81" s="529" t="s">
        <v>447</v>
      </c>
      <c r="K81" s="530"/>
      <c r="L81" s="196"/>
      <c r="M81" s="176" t="str">
        <f>IF(L81="X",0.1,"")</f>
        <v/>
      </c>
      <c r="N81" s="572"/>
      <c r="O81" s="162"/>
      <c r="P81" s="198" t="s">
        <v>452</v>
      </c>
      <c r="Q81" s="529" t="s">
        <v>447</v>
      </c>
      <c r="R81" s="530"/>
      <c r="S81" s="196"/>
      <c r="T81" s="176" t="str">
        <f>IF(S81="X",0.1,"")</f>
        <v/>
      </c>
      <c r="U81" s="572"/>
      <c r="V81" s="162"/>
      <c r="W81" s="198" t="s">
        <v>452</v>
      </c>
      <c r="X81" s="529" t="s">
        <v>447</v>
      </c>
      <c r="Y81" s="530"/>
      <c r="Z81" s="196"/>
      <c r="AA81" s="176" t="str">
        <f>IF(Z81="X",0.1,"")</f>
        <v/>
      </c>
      <c r="AB81" s="572"/>
      <c r="AC81" s="162"/>
      <c r="AD81" s="198" t="s">
        <v>452</v>
      </c>
      <c r="AE81" s="529" t="s">
        <v>447</v>
      </c>
      <c r="AF81" s="530"/>
      <c r="AG81" s="196"/>
      <c r="AH81" s="176" t="str">
        <f>IF(AG81="X",0.1,"")</f>
        <v/>
      </c>
      <c r="AI81" s="572"/>
      <c r="AJ81" s="162"/>
      <c r="AK81" s="198" t="s">
        <v>452</v>
      </c>
      <c r="AL81" s="529" t="s">
        <v>447</v>
      </c>
      <c r="AM81" s="530"/>
      <c r="AN81" s="196"/>
      <c r="AO81" s="176" t="str">
        <f>IF(AN81="X",0.1,"")</f>
        <v/>
      </c>
      <c r="AP81" s="572"/>
      <c r="AQ81" s="162"/>
      <c r="AR81" s="198" t="s">
        <v>452</v>
      </c>
      <c r="AS81" s="529" t="s">
        <v>447</v>
      </c>
      <c r="AT81" s="530"/>
      <c r="AU81" s="196"/>
      <c r="AV81" s="176" t="str">
        <f>IF(AU81="X",0.1,"")</f>
        <v/>
      </c>
      <c r="AW81" s="572"/>
      <c r="AX81" s="162"/>
      <c r="AY81" s="198" t="s">
        <v>452</v>
      </c>
      <c r="AZ81" s="529" t="s">
        <v>447</v>
      </c>
      <c r="BA81" s="530"/>
      <c r="BB81" s="196"/>
      <c r="BC81" s="176" t="str">
        <f>IF(BB81="X",0.1,"")</f>
        <v/>
      </c>
      <c r="BD81" s="572"/>
    </row>
    <row r="82" spans="1:56" ht="23.25" customHeight="1" thickBot="1" x14ac:dyDescent="0.3">
      <c r="A82" s="191"/>
      <c r="B82" s="507" t="s">
        <v>454</v>
      </c>
      <c r="C82" s="508"/>
      <c r="D82" s="507" t="str">
        <f>IF(F82=2,"FUERTE",IF(F82=1,"MODERADO",IF(F82=0.1,"DÉBIL","")))</f>
        <v>FUERTE</v>
      </c>
      <c r="E82" s="508"/>
      <c r="F82" s="176">
        <f>SUM(F79:F81)</f>
        <v>2</v>
      </c>
      <c r="G82" s="572"/>
      <c r="H82" s="191"/>
      <c r="I82" s="507" t="s">
        <v>454</v>
      </c>
      <c r="J82" s="508"/>
      <c r="K82" s="507" t="str">
        <f>IF(M82=2,"FUERTE",IF(M82=1,"MODERADO",IF(M82=0.1,"DÉBIL","")))</f>
        <v>FUERTE</v>
      </c>
      <c r="L82" s="508"/>
      <c r="M82" s="176">
        <f>SUM(M79:M81)</f>
        <v>2</v>
      </c>
      <c r="N82" s="572"/>
      <c r="O82" s="191"/>
      <c r="P82" s="507" t="s">
        <v>454</v>
      </c>
      <c r="Q82" s="508"/>
      <c r="R82" s="507" t="str">
        <f>IF(T82=2,"FUERTE",IF(T82=1,"MODERADO",IF(T82=0.1,"DÉBIL","")))</f>
        <v>FUERTE</v>
      </c>
      <c r="S82" s="508"/>
      <c r="T82" s="176">
        <f>SUM(T79:T81)</f>
        <v>2</v>
      </c>
      <c r="U82" s="572"/>
      <c r="V82" s="191"/>
      <c r="W82" s="507" t="s">
        <v>454</v>
      </c>
      <c r="X82" s="508"/>
      <c r="Y82" s="507" t="str">
        <f>IF(AA82=2,"FUERTE",IF(AA82=1,"MODERADO",IF(AA82=0.1,"DÉBIL","")))</f>
        <v/>
      </c>
      <c r="Z82" s="508"/>
      <c r="AA82" s="176">
        <f>SUM(AA79:AA81)</f>
        <v>0</v>
      </c>
      <c r="AB82" s="572"/>
      <c r="AC82" s="191"/>
      <c r="AD82" s="507" t="s">
        <v>454</v>
      </c>
      <c r="AE82" s="508"/>
      <c r="AF82" s="507" t="str">
        <f>IF(AH82=2,"FUERTE",IF(AH82=1,"MODERADO",IF(AH82=0.1,"DÉBIL","")))</f>
        <v/>
      </c>
      <c r="AG82" s="508"/>
      <c r="AH82" s="176">
        <f>SUM(AH79:AH81)</f>
        <v>0</v>
      </c>
      <c r="AI82" s="572"/>
      <c r="AJ82" s="191"/>
      <c r="AK82" s="507" t="s">
        <v>454</v>
      </c>
      <c r="AL82" s="508"/>
      <c r="AM82" s="507" t="str">
        <f>IF(AO82=2,"FUERTE",IF(AO82=1,"MODERADO",IF(AO82=0.1,"DÉBIL","")))</f>
        <v/>
      </c>
      <c r="AN82" s="508"/>
      <c r="AO82" s="176">
        <f>SUM(AO79:AO81)</f>
        <v>0</v>
      </c>
      <c r="AP82" s="572"/>
      <c r="AQ82" s="191"/>
      <c r="AR82" s="507" t="s">
        <v>454</v>
      </c>
      <c r="AS82" s="508"/>
      <c r="AT82" s="507" t="str">
        <f>IF(AV82=2,"FUERTE",IF(AV82=1,"MODERADO",IF(AV82=0.1,"DÉBIL","")))</f>
        <v/>
      </c>
      <c r="AU82" s="508"/>
      <c r="AV82" s="176">
        <f>SUM(AV79:AV81)</f>
        <v>0</v>
      </c>
      <c r="AW82" s="572"/>
      <c r="AX82" s="191"/>
      <c r="AY82" s="507" t="s">
        <v>454</v>
      </c>
      <c r="AZ82" s="508"/>
      <c r="BA82" s="507" t="str">
        <f>IF(BC82=2,"FUERTE",IF(BC82=1,"MODERADO",IF(BC82=0.1,"DÉBIL","")))</f>
        <v/>
      </c>
      <c r="BB82" s="508"/>
      <c r="BC82" s="176">
        <f>SUM(BC79:BC81)</f>
        <v>0</v>
      </c>
      <c r="BD82" s="572"/>
    </row>
    <row r="83" spans="1:56" ht="37.5" customHeight="1" thickBot="1" x14ac:dyDescent="0.3">
      <c r="A83" s="162"/>
      <c r="B83" s="199"/>
      <c r="C83" s="199"/>
      <c r="D83" s="199"/>
      <c r="E83" s="199"/>
      <c r="F83" s="164"/>
      <c r="G83" s="572"/>
      <c r="H83" s="162"/>
      <c r="I83" s="199"/>
      <c r="J83" s="199"/>
      <c r="K83" s="199"/>
      <c r="L83" s="199"/>
      <c r="M83" s="164"/>
      <c r="N83" s="572"/>
      <c r="O83" s="162"/>
      <c r="P83" s="199"/>
      <c r="Q83" s="199"/>
      <c r="R83" s="199"/>
      <c r="S83" s="199"/>
      <c r="T83" s="164"/>
      <c r="U83" s="572"/>
      <c r="V83" s="162"/>
      <c r="W83" s="199"/>
      <c r="X83" s="199"/>
      <c r="Y83" s="199"/>
      <c r="Z83" s="199"/>
      <c r="AA83" s="164"/>
      <c r="AB83" s="572"/>
      <c r="AC83" s="162"/>
      <c r="AD83" s="199"/>
      <c r="AE83" s="199"/>
      <c r="AF83" s="199"/>
      <c r="AG83" s="199"/>
      <c r="AH83" s="164"/>
      <c r="AI83" s="572"/>
      <c r="AJ83" s="162"/>
      <c r="AK83" s="199"/>
      <c r="AL83" s="199"/>
      <c r="AM83" s="199"/>
      <c r="AN83" s="199"/>
      <c r="AO83" s="164"/>
      <c r="AP83" s="572"/>
      <c r="AQ83" s="162"/>
      <c r="AR83" s="199"/>
      <c r="AS83" s="199"/>
      <c r="AT83" s="199"/>
      <c r="AU83" s="199"/>
      <c r="AV83" s="164"/>
      <c r="AW83" s="572"/>
      <c r="AX83" s="162"/>
      <c r="AY83" s="199"/>
      <c r="AZ83" s="199"/>
      <c r="BA83" s="199"/>
      <c r="BB83" s="199"/>
      <c r="BC83" s="164"/>
      <c r="BD83" s="572"/>
    </row>
    <row r="84" spans="1:56" ht="18.75" thickBot="1" x14ac:dyDescent="0.3">
      <c r="A84" s="166"/>
      <c r="B84" s="531" t="s">
        <v>448</v>
      </c>
      <c r="C84" s="532"/>
      <c r="D84" s="532"/>
      <c r="E84" s="533"/>
      <c r="F84" s="168"/>
      <c r="G84" s="572"/>
      <c r="H84" s="166"/>
      <c r="I84" s="531" t="s">
        <v>448</v>
      </c>
      <c r="J84" s="532"/>
      <c r="K84" s="532"/>
      <c r="L84" s="533"/>
      <c r="M84" s="168"/>
      <c r="N84" s="572"/>
      <c r="O84" s="166"/>
      <c r="P84" s="531" t="s">
        <v>448</v>
      </c>
      <c r="Q84" s="532"/>
      <c r="R84" s="532"/>
      <c r="S84" s="533"/>
      <c r="T84" s="168"/>
      <c r="U84" s="572"/>
      <c r="V84" s="166"/>
      <c r="W84" s="531" t="s">
        <v>448</v>
      </c>
      <c r="X84" s="532"/>
      <c r="Y84" s="532"/>
      <c r="Z84" s="533"/>
      <c r="AA84" s="168"/>
      <c r="AB84" s="572"/>
      <c r="AC84" s="166"/>
      <c r="AD84" s="531" t="s">
        <v>448</v>
      </c>
      <c r="AE84" s="532"/>
      <c r="AF84" s="532"/>
      <c r="AG84" s="533"/>
      <c r="AH84" s="168"/>
      <c r="AI84" s="572"/>
      <c r="AJ84" s="166"/>
      <c r="AK84" s="531" t="s">
        <v>448</v>
      </c>
      <c r="AL84" s="532"/>
      <c r="AM84" s="532"/>
      <c r="AN84" s="533"/>
      <c r="AO84" s="168"/>
      <c r="AP84" s="572"/>
      <c r="AQ84" s="166"/>
      <c r="AR84" s="531" t="s">
        <v>448</v>
      </c>
      <c r="AS84" s="532"/>
      <c r="AT84" s="532"/>
      <c r="AU84" s="533"/>
      <c r="AV84" s="168"/>
      <c r="AW84" s="572"/>
      <c r="AX84" s="166"/>
      <c r="AY84" s="531" t="s">
        <v>448</v>
      </c>
      <c r="AZ84" s="532"/>
      <c r="BA84" s="532"/>
      <c r="BB84" s="533"/>
      <c r="BC84" s="168"/>
      <c r="BD84" s="572"/>
    </row>
    <row r="85" spans="1:56" ht="76.5" customHeight="1" thickBot="1" x14ac:dyDescent="0.3">
      <c r="A85" s="166"/>
      <c r="B85" s="215" t="s">
        <v>449</v>
      </c>
      <c r="C85" s="215" t="s">
        <v>453</v>
      </c>
      <c r="D85" s="215" t="s">
        <v>450</v>
      </c>
      <c r="E85" s="215" t="s">
        <v>451</v>
      </c>
      <c r="F85" s="168"/>
      <c r="G85" s="572"/>
      <c r="H85" s="166"/>
      <c r="I85" s="215" t="s">
        <v>449</v>
      </c>
      <c r="J85" s="215" t="s">
        <v>453</v>
      </c>
      <c r="K85" s="215" t="s">
        <v>450</v>
      </c>
      <c r="L85" s="215" t="s">
        <v>451</v>
      </c>
      <c r="M85" s="168"/>
      <c r="N85" s="572"/>
      <c r="O85" s="166"/>
      <c r="P85" s="215" t="s">
        <v>449</v>
      </c>
      <c r="Q85" s="215" t="s">
        <v>453</v>
      </c>
      <c r="R85" s="215" t="s">
        <v>450</v>
      </c>
      <c r="S85" s="215" t="s">
        <v>451</v>
      </c>
      <c r="T85" s="168"/>
      <c r="U85" s="572"/>
      <c r="V85" s="166"/>
      <c r="W85" s="215" t="s">
        <v>449</v>
      </c>
      <c r="X85" s="215" t="s">
        <v>453</v>
      </c>
      <c r="Y85" s="215" t="s">
        <v>450</v>
      </c>
      <c r="Z85" s="215" t="s">
        <v>451</v>
      </c>
      <c r="AA85" s="168"/>
      <c r="AB85" s="572"/>
      <c r="AC85" s="166"/>
      <c r="AD85" s="215" t="s">
        <v>449</v>
      </c>
      <c r="AE85" s="215" t="s">
        <v>453</v>
      </c>
      <c r="AF85" s="215" t="s">
        <v>450</v>
      </c>
      <c r="AG85" s="215" t="s">
        <v>451</v>
      </c>
      <c r="AH85" s="168"/>
      <c r="AI85" s="572"/>
      <c r="AJ85" s="166"/>
      <c r="AK85" s="215" t="s">
        <v>449</v>
      </c>
      <c r="AL85" s="215" t="s">
        <v>453</v>
      </c>
      <c r="AM85" s="215" t="s">
        <v>450</v>
      </c>
      <c r="AN85" s="215" t="s">
        <v>451</v>
      </c>
      <c r="AO85" s="168"/>
      <c r="AP85" s="572"/>
      <c r="AQ85" s="166"/>
      <c r="AR85" s="215" t="s">
        <v>449</v>
      </c>
      <c r="AS85" s="215" t="s">
        <v>453</v>
      </c>
      <c r="AT85" s="215" t="s">
        <v>450</v>
      </c>
      <c r="AU85" s="215" t="s">
        <v>451</v>
      </c>
      <c r="AV85" s="168"/>
      <c r="AW85" s="572"/>
      <c r="AX85" s="166"/>
      <c r="AY85" s="215" t="s">
        <v>449</v>
      </c>
      <c r="AZ85" s="215" t="s">
        <v>453</v>
      </c>
      <c r="BA85" s="215" t="s">
        <v>450</v>
      </c>
      <c r="BB85" s="215" t="s">
        <v>451</v>
      </c>
      <c r="BC85" s="168"/>
      <c r="BD85" s="572"/>
    </row>
    <row r="86" spans="1:56" ht="24.75" customHeight="1" thickBot="1" x14ac:dyDescent="0.3">
      <c r="A86" s="166"/>
      <c r="B86" s="196" t="str">
        <f>IF(D75=0,"",IF(D75&lt;=85,"DÉBIL",IF(D75&lt;=95,"MODERADO",IF(D75&lt;=100,"FUERTE"))))</f>
        <v>FUERTE</v>
      </c>
      <c r="C86" s="196" t="str">
        <f>D82</f>
        <v>FUERTE</v>
      </c>
      <c r="D86" s="202" t="str">
        <f>IFERROR(IF(D87=0,"DÉBIL",IF(D87&lt;=50,"MODERADO",IF(D87=100,"FUERTE",""))),"")</f>
        <v>FUERTE</v>
      </c>
      <c r="E86" s="196" t="str">
        <f>IF(D86="FUERTE","NO",IF(D86="MODERADO","SI",IF(D86="DÉBIL","SI","")))</f>
        <v>NO</v>
      </c>
      <c r="F86" s="168"/>
      <c r="G86" s="572"/>
      <c r="H86" s="166"/>
      <c r="I86" s="196" t="str">
        <f>IF(K75=0,"",IF(K75&lt;=85,"DÉBIL",IF(K75&lt;=95,"MODERADO",IF(K75&lt;=100,"FUERTE"))))</f>
        <v>MODERADO</v>
      </c>
      <c r="J86" s="196" t="str">
        <f>K82</f>
        <v>FUERTE</v>
      </c>
      <c r="K86" s="202" t="str">
        <f>IFERROR(IF(K87=0,"DÉBIL",IF(K87&lt;=50,"MODERADO",IF(K87=100,"FUERTE",""))),"")</f>
        <v>MODERADO</v>
      </c>
      <c r="L86" s="196" t="str">
        <f>IF(K86="FUERTE","NO",IF(K86="MODERADO","SI",IF(K86="DÉBIL","SI","")))</f>
        <v>SI</v>
      </c>
      <c r="M86" s="168"/>
      <c r="N86" s="572"/>
      <c r="O86" s="166"/>
      <c r="P86" s="196" t="str">
        <f>IF(R75=0,"",IF(R75&lt;=85,"DÉBIL",IF(R75&lt;=95,"MODERADO",IF(R75&lt;=100,"FUERTE"))))</f>
        <v>FUERTE</v>
      </c>
      <c r="Q86" s="196" t="str">
        <f>R82</f>
        <v>FUERTE</v>
      </c>
      <c r="R86" s="202" t="str">
        <f>IFERROR(IF(R87=0,"DÉBIL",IF(R87&lt;=50,"MODERADO",IF(R87=100,"FUERTE",""))),"")</f>
        <v>FUERTE</v>
      </c>
      <c r="S86" s="196" t="str">
        <f>IF(R86="FUERTE","NO",IF(R86="MODERADO","SI",IF(R86="DÉBIL","SI","")))</f>
        <v>NO</v>
      </c>
      <c r="T86" s="168"/>
      <c r="U86" s="572"/>
      <c r="V86" s="166"/>
      <c r="W86" s="196" t="str">
        <f>IF(Y75=0,"",IF(Y75&lt;=85,"DÉBIL",IF(Y75&lt;=95,"MODERADO",IF(Y75&lt;=100,"FUERTE"))))</f>
        <v/>
      </c>
      <c r="X86" s="196" t="str">
        <f>Y82</f>
        <v/>
      </c>
      <c r="Y86" s="202" t="str">
        <f>IFERROR(IF(Y87=0,"DÉBIL",IF(Y87&lt;=50,"MODERADO",IF(Y87=100,"FUERTE",""))),"")</f>
        <v/>
      </c>
      <c r="Z86" s="196" t="str">
        <f>IF(Y86="FUERTE","NO",IF(Y86="MODERADO","SI",IF(Y86="DÉBIL","SI","")))</f>
        <v/>
      </c>
      <c r="AA86" s="168"/>
      <c r="AB86" s="572"/>
      <c r="AC86" s="166"/>
      <c r="AD86" s="196" t="str">
        <f>IF(AF75=0,"",IF(AF75&lt;=85,"DÉBIL",IF(AF75&lt;=95,"MODERADO",IF(AF75&lt;=100,"FUERTE"))))</f>
        <v/>
      </c>
      <c r="AE86" s="196" t="str">
        <f>AF82</f>
        <v/>
      </c>
      <c r="AF86" s="202" t="str">
        <f>IFERROR(IF(AF87=0,"DÉBIL",IF(AF87&lt;=50,"MODERADO",IF(AF87=100,"FUERTE",""))),"")</f>
        <v/>
      </c>
      <c r="AG86" s="196" t="str">
        <f>IF(AF86="FUERTE","NO",IF(AF86="MODERADO","SI",IF(AF86="DÉBIL","SI","")))</f>
        <v/>
      </c>
      <c r="AH86" s="168"/>
      <c r="AI86" s="572"/>
      <c r="AJ86" s="166"/>
      <c r="AK86" s="196" t="str">
        <f>IF(AM75=0,"",IF(AM75&lt;=85,"DÉBIL",IF(AM75&lt;=95,"MODERADO",IF(AM75&lt;=100,"FUERTE"))))</f>
        <v/>
      </c>
      <c r="AL86" s="196" t="str">
        <f>AM82</f>
        <v/>
      </c>
      <c r="AM86" s="202" t="str">
        <f>IFERROR(IF(AM87=0,"DÉBIL",IF(AM87&lt;=50,"MODERADO",IF(AM87=100,"FUERTE",""))),"")</f>
        <v/>
      </c>
      <c r="AN86" s="196" t="str">
        <f>IF(AM86="FUERTE","NO",IF(AM86="MODERADO","SI",IF(AM86="DÉBIL","SI","")))</f>
        <v/>
      </c>
      <c r="AO86" s="168"/>
      <c r="AP86" s="572"/>
      <c r="AQ86" s="166"/>
      <c r="AR86" s="196" t="str">
        <f>IF(AT75=0,"",IF(AT75&lt;=85,"DÉBIL",IF(AT75&lt;=95,"MODERADO",IF(AT75&lt;=100,"FUERTE"))))</f>
        <v/>
      </c>
      <c r="AS86" s="196" t="str">
        <f>AT82</f>
        <v/>
      </c>
      <c r="AT86" s="202" t="str">
        <f>IFERROR(IF(AT87=0,"DÉBIL",IF(AT87&lt;=50,"MODERADO",IF(AT87=100,"FUERTE",""))),"")</f>
        <v/>
      </c>
      <c r="AU86" s="196" t="str">
        <f>IF(AT86="FUERTE","NO",IF(AT86="MODERADO","SI",IF(AT86="DÉBIL","SI","")))</f>
        <v/>
      </c>
      <c r="AV86" s="168"/>
      <c r="AW86" s="572"/>
      <c r="AX86" s="166"/>
      <c r="AY86" s="196" t="str">
        <f>IF(BA75=0,"",IF(BA75&lt;=85,"DÉBIL",IF(BA75&lt;=95,"MODERADO",IF(BA75&lt;=100,"FUERTE"))))</f>
        <v/>
      </c>
      <c r="AZ86" s="196" t="str">
        <f>BA82</f>
        <v/>
      </c>
      <c r="BA86" s="202" t="str">
        <f>IFERROR(IF(BA87=0,"DÉBIL",IF(BA87&lt;=50,"MODERADO",IF(BA87=100,"FUERTE",""))),"")</f>
        <v/>
      </c>
      <c r="BB86" s="196" t="str">
        <f>IF(BA86="FUERTE","NO",IF(BA86="MODERADO","SI",IF(BA86="DÉBIL","SI","")))</f>
        <v/>
      </c>
      <c r="BC86" s="168"/>
      <c r="BD86" s="572"/>
    </row>
    <row r="87" spans="1:56" ht="15" hidden="1" customHeight="1" x14ac:dyDescent="0.25">
      <c r="A87" s="166"/>
      <c r="B87" s="203">
        <f>IF(B86="FUERTE",50,IF(B86="MODERADO",25,IF(B86="DÉBIL",0,"")))</f>
        <v>50</v>
      </c>
      <c r="C87" s="203">
        <f>IF(C86="FUERTE",2,IF(C86="MODERADO",1,IF(C86="DÉBIL",0,"")))</f>
        <v>2</v>
      </c>
      <c r="D87" s="203">
        <f>+C87*B87</f>
        <v>100</v>
      </c>
      <c r="E87" s="203"/>
      <c r="F87" s="168"/>
      <c r="G87" s="572"/>
      <c r="H87" s="166"/>
      <c r="I87" s="203">
        <f>IF(I86="FUERTE",50,IF(I86="MODERADO",25,IF(I86="DÉBIL",0,"")))</f>
        <v>25</v>
      </c>
      <c r="J87" s="203">
        <f>IF(J86="FUERTE",2,IF(J86="MODERADO",1,IF(J86="DÉBIL",0,"")))</f>
        <v>2</v>
      </c>
      <c r="K87" s="203">
        <f>+J87*I87</f>
        <v>50</v>
      </c>
      <c r="L87" s="203"/>
      <c r="M87" s="168"/>
      <c r="N87" s="572"/>
      <c r="O87" s="166"/>
      <c r="P87" s="203">
        <f>IF(P86="FUERTE",50,IF(P86="MODERADO",25,IF(P86="DÉBIL",0,"")))</f>
        <v>50</v>
      </c>
      <c r="Q87" s="203">
        <f>IF(Q86="FUERTE",2,IF(Q86="MODERADO",1,IF(Q86="DÉBIL",0,"")))</f>
        <v>2</v>
      </c>
      <c r="R87" s="203">
        <f>+Q87*P87</f>
        <v>100</v>
      </c>
      <c r="S87" s="203"/>
      <c r="T87" s="168"/>
      <c r="U87" s="572"/>
      <c r="V87" s="166"/>
      <c r="W87" s="203" t="str">
        <f>IF(W86="FUERTE",50,IF(W86="MODERADO",25,IF(W86="DÉBIL",0,"")))</f>
        <v/>
      </c>
      <c r="X87" s="203" t="str">
        <f>IF(X86="FUERTE",2,IF(X86="MODERADO",1,IF(X86="DÉBIL",0,"")))</f>
        <v/>
      </c>
      <c r="Y87" s="203" t="e">
        <f>+X87*W87</f>
        <v>#VALUE!</v>
      </c>
      <c r="Z87" s="203"/>
      <c r="AA87" s="168"/>
      <c r="AB87" s="572"/>
      <c r="AC87" s="166"/>
      <c r="AD87" s="203" t="str">
        <f>IF(AD86="FUERTE",50,IF(AD86="MODERADO",25,IF(AD86="DÉBIL",0,"")))</f>
        <v/>
      </c>
      <c r="AE87" s="203" t="str">
        <f>IF(AE86="FUERTE",2,IF(AE86="MODERADO",1,IF(AE86="DÉBIL",0,"")))</f>
        <v/>
      </c>
      <c r="AF87" s="203" t="e">
        <f>+AE87*AD87</f>
        <v>#VALUE!</v>
      </c>
      <c r="AG87" s="203"/>
      <c r="AH87" s="168"/>
      <c r="AI87" s="572"/>
      <c r="AJ87" s="166"/>
      <c r="AK87" s="203" t="str">
        <f>IF(AK86="FUERTE",50,IF(AK86="MODERADO",25,IF(AK86="DÉBIL",0,"")))</f>
        <v/>
      </c>
      <c r="AL87" s="203" t="str">
        <f>IF(AL86="FUERTE",2,IF(AL86="MODERADO",1,IF(AL86="DÉBIL",0,"")))</f>
        <v/>
      </c>
      <c r="AM87" s="203" t="e">
        <f>+AL87*AK87</f>
        <v>#VALUE!</v>
      </c>
      <c r="AN87" s="203"/>
      <c r="AO87" s="168"/>
      <c r="AP87" s="572"/>
      <c r="AQ87" s="166"/>
      <c r="AR87" s="203" t="str">
        <f>IF(AR86="FUERTE",50,IF(AR86="MODERADO",25,IF(AR86="DÉBIL",0,"")))</f>
        <v/>
      </c>
      <c r="AS87" s="203" t="str">
        <f>IF(AS86="FUERTE",2,IF(AS86="MODERADO",1,IF(AS86="DÉBIL",0,"")))</f>
        <v/>
      </c>
      <c r="AT87" s="203" t="e">
        <f>+AS87*AR87</f>
        <v>#VALUE!</v>
      </c>
      <c r="AU87" s="203"/>
      <c r="AV87" s="168"/>
      <c r="AW87" s="572"/>
      <c r="AX87" s="166"/>
      <c r="AY87" s="203" t="str">
        <f>IF(AY86="FUERTE",50,IF(AY86="MODERADO",25,IF(AY86="DÉBIL",0,"")))</f>
        <v/>
      </c>
      <c r="AZ87" s="203" t="str">
        <f>IF(AZ86="FUERTE",2,IF(AZ86="MODERADO",1,IF(AZ86="DÉBIL",0,"")))</f>
        <v/>
      </c>
      <c r="BA87" s="203" t="e">
        <f>+AZ87*AY87</f>
        <v>#VALUE!</v>
      </c>
      <c r="BB87" s="203"/>
      <c r="BC87" s="168"/>
      <c r="BD87" s="572"/>
    </row>
    <row r="88" spans="1:56" x14ac:dyDescent="0.25">
      <c r="A88" s="162"/>
      <c r="B88" s="192"/>
      <c r="C88" s="192"/>
      <c r="D88" s="192"/>
      <c r="E88" s="192"/>
      <c r="F88" s="164"/>
      <c r="G88" s="572"/>
      <c r="H88" s="162"/>
      <c r="I88" s="192"/>
      <c r="J88" s="192"/>
      <c r="K88" s="192"/>
      <c r="L88" s="192"/>
      <c r="M88" s="164"/>
      <c r="N88" s="572"/>
      <c r="O88" s="162"/>
      <c r="P88" s="192"/>
      <c r="Q88" s="192"/>
      <c r="R88" s="192"/>
      <c r="S88" s="192"/>
      <c r="T88" s="164"/>
      <c r="U88" s="572"/>
      <c r="V88" s="162"/>
      <c r="W88" s="192"/>
      <c r="X88" s="192"/>
      <c r="Y88" s="192"/>
      <c r="Z88" s="192"/>
      <c r="AA88" s="164"/>
      <c r="AB88" s="572"/>
      <c r="AC88" s="162"/>
      <c r="AD88" s="192"/>
      <c r="AE88" s="192"/>
      <c r="AF88" s="192"/>
      <c r="AG88" s="192"/>
      <c r="AH88" s="164"/>
      <c r="AI88" s="572"/>
      <c r="AJ88" s="162"/>
      <c r="AK88" s="192"/>
      <c r="AL88" s="192"/>
      <c r="AM88" s="192"/>
      <c r="AN88" s="192"/>
      <c r="AO88" s="164"/>
      <c r="AP88" s="572"/>
      <c r="AQ88" s="162"/>
      <c r="AR88" s="192"/>
      <c r="AS88" s="192"/>
      <c r="AT88" s="192"/>
      <c r="AU88" s="192"/>
      <c r="AV88" s="164"/>
      <c r="AW88" s="572"/>
      <c r="AX88" s="162"/>
      <c r="AY88" s="192"/>
      <c r="AZ88" s="192"/>
      <c r="BA88" s="192"/>
      <c r="BB88" s="192"/>
      <c r="BC88" s="164"/>
      <c r="BD88" s="572"/>
    </row>
    <row r="89" spans="1:56" s="207" customFormat="1" ht="23.25" customHeight="1" x14ac:dyDescent="0.25">
      <c r="A89" s="568"/>
      <c r="B89" s="569"/>
      <c r="C89" s="569"/>
      <c r="D89" s="569"/>
      <c r="E89" s="569"/>
      <c r="F89" s="570"/>
      <c r="G89" s="572"/>
      <c r="H89" s="568"/>
      <c r="I89" s="569"/>
      <c r="J89" s="569"/>
      <c r="K89" s="569"/>
      <c r="L89" s="569"/>
      <c r="M89" s="570"/>
      <c r="N89" s="572"/>
      <c r="O89" s="568"/>
      <c r="P89" s="569"/>
      <c r="Q89" s="569"/>
      <c r="R89" s="569"/>
      <c r="S89" s="569"/>
      <c r="T89" s="570"/>
      <c r="U89" s="572"/>
      <c r="V89" s="568"/>
      <c r="W89" s="569"/>
      <c r="X89" s="569"/>
      <c r="Y89" s="569"/>
      <c r="Z89" s="569"/>
      <c r="AA89" s="570"/>
      <c r="AB89" s="572"/>
      <c r="AC89" s="568"/>
      <c r="AD89" s="569"/>
      <c r="AE89" s="569"/>
      <c r="AF89" s="569"/>
      <c r="AG89" s="569"/>
      <c r="AH89" s="570"/>
      <c r="AI89" s="572"/>
      <c r="AJ89" s="568"/>
      <c r="AK89" s="569"/>
      <c r="AL89" s="569"/>
      <c r="AM89" s="569"/>
      <c r="AN89" s="569"/>
      <c r="AO89" s="570"/>
      <c r="AP89" s="572"/>
      <c r="AQ89" s="568"/>
      <c r="AR89" s="569"/>
      <c r="AS89" s="569"/>
      <c r="AT89" s="569"/>
      <c r="AU89" s="569"/>
      <c r="AV89" s="570"/>
      <c r="AW89" s="572"/>
      <c r="AX89" s="568"/>
      <c r="AY89" s="569"/>
      <c r="AZ89" s="569"/>
      <c r="BA89" s="569"/>
      <c r="BB89" s="569"/>
      <c r="BC89" s="570"/>
      <c r="BD89" s="572"/>
    </row>
    <row r="90" spans="1:56" ht="18.75" thickBot="1" x14ac:dyDescent="0.3">
      <c r="A90" s="162"/>
      <c r="B90" s="163"/>
      <c r="C90" s="163"/>
      <c r="D90" s="163"/>
      <c r="E90" s="163"/>
      <c r="F90" s="164"/>
      <c r="G90" s="571"/>
      <c r="H90" s="162"/>
      <c r="I90" s="163"/>
      <c r="J90" s="163"/>
      <c r="K90" s="163"/>
      <c r="L90" s="163"/>
      <c r="M90" s="164"/>
      <c r="N90" s="571"/>
      <c r="O90" s="162"/>
      <c r="P90" s="163"/>
      <c r="Q90" s="163"/>
      <c r="R90" s="163"/>
      <c r="S90" s="163"/>
      <c r="T90" s="164"/>
      <c r="U90" s="571"/>
      <c r="V90" s="162"/>
      <c r="W90" s="163"/>
      <c r="X90" s="163"/>
      <c r="Y90" s="163"/>
      <c r="Z90" s="163"/>
      <c r="AA90" s="164"/>
      <c r="AB90" s="571"/>
      <c r="AC90" s="162"/>
      <c r="AD90" s="163"/>
      <c r="AE90" s="163"/>
      <c r="AF90" s="163"/>
      <c r="AG90" s="163"/>
      <c r="AH90" s="164"/>
      <c r="AI90" s="571"/>
      <c r="AJ90" s="162"/>
      <c r="AK90" s="163"/>
      <c r="AL90" s="163"/>
      <c r="AM90" s="163"/>
      <c r="AN90" s="163"/>
      <c r="AO90" s="164"/>
      <c r="AP90" s="571"/>
      <c r="AQ90" s="162"/>
      <c r="AR90" s="163"/>
      <c r="AS90" s="163"/>
      <c r="AT90" s="163"/>
      <c r="AU90" s="163"/>
      <c r="AV90" s="164"/>
      <c r="AW90" s="571"/>
      <c r="AX90" s="162"/>
      <c r="AY90" s="163"/>
      <c r="AZ90" s="163"/>
      <c r="BA90" s="163"/>
      <c r="BB90" s="163"/>
      <c r="BC90" s="164"/>
      <c r="BD90" s="571"/>
    </row>
    <row r="91" spans="1:56" ht="101.25" customHeight="1" thickBot="1" x14ac:dyDescent="0.3">
      <c r="A91" s="166"/>
      <c r="B91" s="167" t="s">
        <v>384</v>
      </c>
      <c r="C91" s="425" t="str">
        <f>'DAFP V14'!$D$16</f>
        <v xml:space="preserve">Elaborar pliegos y/o invitaciones, desde el análisis de oportunidad y conveniencia favoreciendo la contratación o consecución de un bien en beneficio propio o de un tercero. </v>
      </c>
      <c r="D91" s="426"/>
      <c r="E91" s="427"/>
      <c r="F91" s="168"/>
      <c r="G91" s="572"/>
      <c r="H91" s="166"/>
      <c r="I91" s="167" t="s">
        <v>384</v>
      </c>
      <c r="J91" s="425" t="str">
        <f>$C91</f>
        <v xml:space="preserve">Elaborar pliegos y/o invitaciones, desde el análisis de oportunidad y conveniencia favoreciendo la contratación o consecución de un bien en beneficio propio o de un tercero. </v>
      </c>
      <c r="K91" s="426"/>
      <c r="L91" s="427"/>
      <c r="M91" s="168"/>
      <c r="N91" s="572"/>
      <c r="O91" s="166"/>
      <c r="P91" s="167" t="s">
        <v>384</v>
      </c>
      <c r="Q91" s="425" t="str">
        <f>$C91</f>
        <v xml:space="preserve">Elaborar pliegos y/o invitaciones, desde el análisis de oportunidad y conveniencia favoreciendo la contratación o consecución de un bien en beneficio propio o de un tercero. </v>
      </c>
      <c r="R91" s="426"/>
      <c r="S91" s="427"/>
      <c r="T91" s="168"/>
      <c r="U91" s="572"/>
      <c r="V91" s="166"/>
      <c r="W91" s="167" t="s">
        <v>384</v>
      </c>
      <c r="X91" s="425" t="str">
        <f>$C91</f>
        <v xml:space="preserve">Elaborar pliegos y/o invitaciones, desde el análisis de oportunidad y conveniencia favoreciendo la contratación o consecución de un bien en beneficio propio o de un tercero. </v>
      </c>
      <c r="Y91" s="426"/>
      <c r="Z91" s="427"/>
      <c r="AA91" s="168"/>
      <c r="AB91" s="572"/>
      <c r="AC91" s="166"/>
      <c r="AD91" s="167" t="s">
        <v>384</v>
      </c>
      <c r="AE91" s="425" t="str">
        <f>$C91</f>
        <v xml:space="preserve">Elaborar pliegos y/o invitaciones, desde el análisis de oportunidad y conveniencia favoreciendo la contratación o consecución de un bien en beneficio propio o de un tercero. </v>
      </c>
      <c r="AF91" s="426"/>
      <c r="AG91" s="427"/>
      <c r="AH91" s="168"/>
      <c r="AI91" s="572"/>
      <c r="AJ91" s="166"/>
      <c r="AK91" s="167" t="s">
        <v>384</v>
      </c>
      <c r="AL91" s="425" t="str">
        <f>$C91</f>
        <v xml:space="preserve">Elaborar pliegos y/o invitaciones, desde el análisis de oportunidad y conveniencia favoreciendo la contratación o consecución de un bien en beneficio propio o de un tercero. </v>
      </c>
      <c r="AM91" s="426"/>
      <c r="AN91" s="427"/>
      <c r="AO91" s="168"/>
      <c r="AP91" s="572"/>
      <c r="AQ91" s="166"/>
      <c r="AR91" s="167" t="s">
        <v>384</v>
      </c>
      <c r="AS91" s="425" t="str">
        <f>$C91</f>
        <v xml:space="preserve">Elaborar pliegos y/o invitaciones, desde el análisis de oportunidad y conveniencia favoreciendo la contratación o consecución de un bien en beneficio propio o de un tercero. </v>
      </c>
      <c r="AT91" s="426"/>
      <c r="AU91" s="427"/>
      <c r="AV91" s="168"/>
      <c r="AW91" s="572"/>
      <c r="AX91" s="166"/>
      <c r="AY91" s="167" t="s">
        <v>384</v>
      </c>
      <c r="AZ91" s="425" t="str">
        <f>$C91</f>
        <v xml:space="preserve">Elaborar pliegos y/o invitaciones, desde el análisis de oportunidad y conveniencia favoreciendo la contratación o consecución de un bien en beneficio propio o de un tercero. </v>
      </c>
      <c r="BA91" s="426"/>
      <c r="BB91" s="427"/>
      <c r="BC91" s="168"/>
      <c r="BD91" s="572"/>
    </row>
    <row r="92" spans="1:56" ht="89.25" customHeight="1" thickBot="1" x14ac:dyDescent="0.3">
      <c r="A92" s="166"/>
      <c r="B92" s="169" t="s">
        <v>428</v>
      </c>
      <c r="C92" s="543" t="str">
        <f>'DAFP V14'!$N16</f>
        <v>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v>
      </c>
      <c r="D92" s="544"/>
      <c r="E92" s="545"/>
      <c r="F92" s="168"/>
      <c r="G92" s="572"/>
      <c r="H92" s="166"/>
      <c r="I92" s="169" t="s">
        <v>459</v>
      </c>
      <c r="J92" s="543" t="str">
        <f>+'DAFP V14'!N17</f>
        <v>En el momento de la elaboración de la etapa precontractual el profesional de la OI en conjunto con Secretaría General, realiza las investifaciones e indigaciones correspondientes al caso, dejando los registros de los procesos de investigación de fraude y corrupción. En caso de no realizarlo se atiene a los procesos sancionatorios pertinetes.
Igualmente se informa que se puede iniciar una investigación cuando el contrato se encuentra en ejecución o finalizado.</v>
      </c>
      <c r="K92" s="544"/>
      <c r="L92" s="545"/>
      <c r="M92" s="168"/>
      <c r="N92" s="572"/>
      <c r="O92" s="166"/>
      <c r="P92" s="169" t="s">
        <v>460</v>
      </c>
      <c r="Q92" s="543" t="str">
        <f>$C$92</f>
        <v>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v>
      </c>
      <c r="R92" s="544"/>
      <c r="S92" s="545"/>
      <c r="T92" s="168"/>
      <c r="U92" s="572"/>
      <c r="V92" s="166"/>
      <c r="W92" s="169" t="s">
        <v>461</v>
      </c>
      <c r="X92" s="543" t="str">
        <f>$C$92</f>
        <v>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v>
      </c>
      <c r="Y92" s="544"/>
      <c r="Z92" s="545"/>
      <c r="AA92" s="168"/>
      <c r="AB92" s="572"/>
      <c r="AC92" s="166"/>
      <c r="AD92" s="169" t="s">
        <v>462</v>
      </c>
      <c r="AE92" s="543" t="str">
        <f>$C$92</f>
        <v>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v>
      </c>
      <c r="AF92" s="544"/>
      <c r="AG92" s="545"/>
      <c r="AH92" s="168"/>
      <c r="AI92" s="572"/>
      <c r="AJ92" s="166"/>
      <c r="AK92" s="169" t="s">
        <v>463</v>
      </c>
      <c r="AL92" s="543" t="str">
        <f>$C$92</f>
        <v>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v>
      </c>
      <c r="AM92" s="544"/>
      <c r="AN92" s="545"/>
      <c r="AO92" s="168"/>
      <c r="AP92" s="572"/>
      <c r="AQ92" s="166"/>
      <c r="AR92" s="169" t="s">
        <v>464</v>
      </c>
      <c r="AS92" s="543" t="str">
        <f>$C$92</f>
        <v>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v>
      </c>
      <c r="AT92" s="544"/>
      <c r="AU92" s="545"/>
      <c r="AV92" s="168"/>
      <c r="AW92" s="572"/>
      <c r="AX92" s="166"/>
      <c r="AY92" s="169" t="s">
        <v>465</v>
      </c>
      <c r="AZ92" s="543" t="str">
        <f>$C$92</f>
        <v>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v>
      </c>
      <c r="BA92" s="544"/>
      <c r="BB92" s="545"/>
      <c r="BC92" s="168"/>
      <c r="BD92" s="572"/>
    </row>
    <row r="93" spans="1:56" ht="23.25" customHeight="1" thickBot="1" x14ac:dyDescent="0.3">
      <c r="A93" s="166"/>
      <c r="B93" s="170" t="s">
        <v>355</v>
      </c>
      <c r="C93" s="543" t="str">
        <f>IF($C$4="","",$C$4)</f>
        <v>LUIS ENRIQUE COLLANTE</v>
      </c>
      <c r="D93" s="544"/>
      <c r="E93" s="545"/>
      <c r="F93" s="168"/>
      <c r="G93" s="572"/>
      <c r="H93" s="166"/>
      <c r="I93" s="170" t="s">
        <v>355</v>
      </c>
      <c r="J93" s="543" t="str">
        <f>IF($C$4="","",$C$4)</f>
        <v>LUIS ENRIQUE COLLANTE</v>
      </c>
      <c r="K93" s="544"/>
      <c r="L93" s="545"/>
      <c r="M93" s="168"/>
      <c r="N93" s="572"/>
      <c r="O93" s="166"/>
      <c r="P93" s="170" t="s">
        <v>355</v>
      </c>
      <c r="Q93" s="543" t="str">
        <f>IF($C$4="","",$C$4)</f>
        <v>LUIS ENRIQUE COLLANTE</v>
      </c>
      <c r="R93" s="544"/>
      <c r="S93" s="545"/>
      <c r="T93" s="168"/>
      <c r="U93" s="572"/>
      <c r="V93" s="166"/>
      <c r="W93" s="170" t="s">
        <v>355</v>
      </c>
      <c r="X93" s="543" t="str">
        <f>IF($C$4="","",$C$4)</f>
        <v>LUIS ENRIQUE COLLANTE</v>
      </c>
      <c r="Y93" s="544"/>
      <c r="Z93" s="545"/>
      <c r="AA93" s="168"/>
      <c r="AB93" s="572"/>
      <c r="AC93" s="166"/>
      <c r="AD93" s="170" t="s">
        <v>355</v>
      </c>
      <c r="AE93" s="543" t="str">
        <f>IF($C$4="","",$C$4)</f>
        <v>LUIS ENRIQUE COLLANTE</v>
      </c>
      <c r="AF93" s="544"/>
      <c r="AG93" s="545"/>
      <c r="AH93" s="168"/>
      <c r="AI93" s="572"/>
      <c r="AJ93" s="166"/>
      <c r="AK93" s="170" t="s">
        <v>355</v>
      </c>
      <c r="AL93" s="543" t="str">
        <f>IF($C$4="","",$C$4)</f>
        <v>LUIS ENRIQUE COLLANTE</v>
      </c>
      <c r="AM93" s="544"/>
      <c r="AN93" s="545"/>
      <c r="AO93" s="168"/>
      <c r="AP93" s="572"/>
      <c r="AQ93" s="166"/>
      <c r="AR93" s="170" t="s">
        <v>355</v>
      </c>
      <c r="AS93" s="543" t="str">
        <f>IF($C$4="","",$C$4)</f>
        <v>LUIS ENRIQUE COLLANTE</v>
      </c>
      <c r="AT93" s="544"/>
      <c r="AU93" s="545"/>
      <c r="AV93" s="168"/>
      <c r="AW93" s="572"/>
      <c r="AX93" s="166"/>
      <c r="AY93" s="170" t="s">
        <v>355</v>
      </c>
      <c r="AZ93" s="543" t="str">
        <f>IF($C$4="","",$C$4)</f>
        <v>LUIS ENRIQUE COLLANTE</v>
      </c>
      <c r="BA93" s="544"/>
      <c r="BB93" s="545"/>
      <c r="BC93" s="168"/>
      <c r="BD93" s="572"/>
    </row>
    <row r="94" spans="1:56" ht="24" customHeight="1" thickBot="1" x14ac:dyDescent="0.3">
      <c r="A94" s="166"/>
      <c r="B94" s="170" t="s">
        <v>356</v>
      </c>
      <c r="C94" s="543" t="str">
        <f>IF($C$5="","",$C$5)</f>
        <v>OFICINA DE INFORMÁTICA</v>
      </c>
      <c r="D94" s="544"/>
      <c r="E94" s="545"/>
      <c r="F94" s="168"/>
      <c r="G94" s="572"/>
      <c r="H94" s="166"/>
      <c r="I94" s="170" t="s">
        <v>356</v>
      </c>
      <c r="J94" s="543" t="str">
        <f>IF($C$5="","",$C$5)</f>
        <v>OFICINA DE INFORMÁTICA</v>
      </c>
      <c r="K94" s="544"/>
      <c r="L94" s="545"/>
      <c r="M94" s="168"/>
      <c r="N94" s="572"/>
      <c r="O94" s="166"/>
      <c r="P94" s="170" t="s">
        <v>356</v>
      </c>
      <c r="Q94" s="543" t="str">
        <f>IF($C$5="","",$C$5)</f>
        <v>OFICINA DE INFORMÁTICA</v>
      </c>
      <c r="R94" s="544"/>
      <c r="S94" s="545"/>
      <c r="T94" s="168"/>
      <c r="U94" s="572"/>
      <c r="V94" s="166"/>
      <c r="W94" s="170" t="s">
        <v>356</v>
      </c>
      <c r="X94" s="543" t="str">
        <f>IF($C$5="","",$C$5)</f>
        <v>OFICINA DE INFORMÁTICA</v>
      </c>
      <c r="Y94" s="544"/>
      <c r="Z94" s="545"/>
      <c r="AA94" s="168"/>
      <c r="AB94" s="572"/>
      <c r="AC94" s="166"/>
      <c r="AD94" s="170" t="s">
        <v>356</v>
      </c>
      <c r="AE94" s="543" t="str">
        <f>IF($C$5="","",$C$5)</f>
        <v>OFICINA DE INFORMÁTICA</v>
      </c>
      <c r="AF94" s="544"/>
      <c r="AG94" s="545"/>
      <c r="AH94" s="168"/>
      <c r="AI94" s="572"/>
      <c r="AJ94" s="166"/>
      <c r="AK94" s="170" t="s">
        <v>356</v>
      </c>
      <c r="AL94" s="543" t="str">
        <f>IF($C$5="","",$C$5)</f>
        <v>OFICINA DE INFORMÁTICA</v>
      </c>
      <c r="AM94" s="544"/>
      <c r="AN94" s="545"/>
      <c r="AO94" s="168"/>
      <c r="AP94" s="572"/>
      <c r="AQ94" s="166"/>
      <c r="AR94" s="170" t="s">
        <v>356</v>
      </c>
      <c r="AS94" s="543" t="str">
        <f>IF($C$5="","",$C$5)</f>
        <v>OFICINA DE INFORMÁTICA</v>
      </c>
      <c r="AT94" s="544"/>
      <c r="AU94" s="545"/>
      <c r="AV94" s="168"/>
      <c r="AW94" s="572"/>
      <c r="AX94" s="166"/>
      <c r="AY94" s="170" t="s">
        <v>356</v>
      </c>
      <c r="AZ94" s="543" t="str">
        <f>IF($C$5="","",$C$5)</f>
        <v>OFICINA DE INFORMÁTICA</v>
      </c>
      <c r="BA94" s="544"/>
      <c r="BB94" s="545"/>
      <c r="BC94" s="168"/>
      <c r="BD94" s="572"/>
    </row>
    <row r="95" spans="1:56" ht="27.75" customHeight="1" thickBot="1" x14ac:dyDescent="0.3">
      <c r="A95" s="166"/>
      <c r="B95" s="171" t="s">
        <v>357</v>
      </c>
      <c r="C95" s="543" t="str">
        <f>IF($C$6="","",$C$6)</f>
        <v>NOVIEMBRE DE 2020</v>
      </c>
      <c r="D95" s="544"/>
      <c r="E95" s="545"/>
      <c r="F95" s="168"/>
      <c r="G95" s="572"/>
      <c r="H95" s="166"/>
      <c r="I95" s="171" t="s">
        <v>357</v>
      </c>
      <c r="J95" s="543" t="str">
        <f>IF($C$6="","",$C$6)</f>
        <v>NOVIEMBRE DE 2020</v>
      </c>
      <c r="K95" s="544"/>
      <c r="L95" s="545"/>
      <c r="M95" s="168"/>
      <c r="N95" s="572"/>
      <c r="O95" s="166"/>
      <c r="P95" s="171" t="s">
        <v>357</v>
      </c>
      <c r="Q95" s="543" t="str">
        <f>IF($C$6="","",$C$6)</f>
        <v>NOVIEMBRE DE 2020</v>
      </c>
      <c r="R95" s="544"/>
      <c r="S95" s="545"/>
      <c r="T95" s="168"/>
      <c r="U95" s="572"/>
      <c r="V95" s="166"/>
      <c r="W95" s="171" t="s">
        <v>357</v>
      </c>
      <c r="X95" s="543" t="str">
        <f>IF($C$6="","",$C$6)</f>
        <v>NOVIEMBRE DE 2020</v>
      </c>
      <c r="Y95" s="544"/>
      <c r="Z95" s="545"/>
      <c r="AA95" s="168"/>
      <c r="AB95" s="572"/>
      <c r="AC95" s="166"/>
      <c r="AD95" s="171" t="s">
        <v>357</v>
      </c>
      <c r="AE95" s="543" t="str">
        <f>IF($C$6="","",$C$6)</f>
        <v>NOVIEMBRE DE 2020</v>
      </c>
      <c r="AF95" s="544"/>
      <c r="AG95" s="545"/>
      <c r="AH95" s="168"/>
      <c r="AI95" s="572"/>
      <c r="AJ95" s="166"/>
      <c r="AK95" s="171" t="s">
        <v>357</v>
      </c>
      <c r="AL95" s="543" t="str">
        <f>IF($C$6="","",$C$6)</f>
        <v>NOVIEMBRE DE 2020</v>
      </c>
      <c r="AM95" s="544"/>
      <c r="AN95" s="545"/>
      <c r="AO95" s="168"/>
      <c r="AP95" s="572"/>
      <c r="AQ95" s="166"/>
      <c r="AR95" s="171" t="s">
        <v>357</v>
      </c>
      <c r="AS95" s="543" t="str">
        <f>IF($C$6="","",$C$6)</f>
        <v>NOVIEMBRE DE 2020</v>
      </c>
      <c r="AT95" s="544"/>
      <c r="AU95" s="545"/>
      <c r="AV95" s="168"/>
      <c r="AW95" s="572"/>
      <c r="AX95" s="166"/>
      <c r="AY95" s="171" t="s">
        <v>357</v>
      </c>
      <c r="AZ95" s="543" t="str">
        <f>IF($C$6="","",$C$6)</f>
        <v>NOVIEMBRE DE 2020</v>
      </c>
      <c r="BA95" s="544"/>
      <c r="BB95" s="545"/>
      <c r="BC95" s="168"/>
      <c r="BD95" s="572"/>
    </row>
    <row r="96" spans="1:56" ht="18.75" thickBot="1" x14ac:dyDescent="0.3">
      <c r="A96" s="166"/>
      <c r="B96" s="172"/>
      <c r="C96" s="172"/>
      <c r="D96" s="172"/>
      <c r="E96" s="173"/>
      <c r="F96" s="168"/>
      <c r="G96" s="572"/>
      <c r="H96" s="166"/>
      <c r="I96" s="172"/>
      <c r="J96" s="172"/>
      <c r="K96" s="172"/>
      <c r="L96" s="173"/>
      <c r="M96" s="168"/>
      <c r="N96" s="572"/>
      <c r="O96" s="166"/>
      <c r="P96" s="172"/>
      <c r="Q96" s="172"/>
      <c r="R96" s="172"/>
      <c r="S96" s="173"/>
      <c r="T96" s="168"/>
      <c r="U96" s="572"/>
      <c r="V96" s="166"/>
      <c r="W96" s="172"/>
      <c r="X96" s="172"/>
      <c r="Y96" s="172"/>
      <c r="Z96" s="173"/>
      <c r="AA96" s="168"/>
      <c r="AB96" s="572"/>
      <c r="AC96" s="166"/>
      <c r="AD96" s="172"/>
      <c r="AE96" s="172"/>
      <c r="AF96" s="172"/>
      <c r="AG96" s="173"/>
      <c r="AH96" s="168"/>
      <c r="AI96" s="572"/>
      <c r="AJ96" s="166"/>
      <c r="AK96" s="172"/>
      <c r="AL96" s="172"/>
      <c r="AM96" s="172"/>
      <c r="AN96" s="173"/>
      <c r="AO96" s="168"/>
      <c r="AP96" s="572"/>
      <c r="AQ96" s="166"/>
      <c r="AR96" s="172"/>
      <c r="AS96" s="172"/>
      <c r="AT96" s="172"/>
      <c r="AU96" s="173"/>
      <c r="AV96" s="168"/>
      <c r="AW96" s="572"/>
      <c r="AX96" s="166"/>
      <c r="AY96" s="172"/>
      <c r="AZ96" s="172"/>
      <c r="BA96" s="172"/>
      <c r="BB96" s="173"/>
      <c r="BC96" s="168"/>
      <c r="BD96" s="572"/>
    </row>
    <row r="97" spans="1:56" ht="16.5" customHeight="1" thickBot="1" x14ac:dyDescent="0.3">
      <c r="A97" s="166"/>
      <c r="B97" s="524" t="s">
        <v>417</v>
      </c>
      <c r="C97" s="525"/>
      <c r="D97" s="525"/>
      <c r="E97" s="526"/>
      <c r="F97" s="168"/>
      <c r="G97" s="572"/>
      <c r="H97" s="166"/>
      <c r="I97" s="524" t="s">
        <v>417</v>
      </c>
      <c r="J97" s="525"/>
      <c r="K97" s="525"/>
      <c r="L97" s="526"/>
      <c r="M97" s="168"/>
      <c r="N97" s="572"/>
      <c r="O97" s="166"/>
      <c r="P97" s="524" t="s">
        <v>417</v>
      </c>
      <c r="Q97" s="525"/>
      <c r="R97" s="525"/>
      <c r="S97" s="526"/>
      <c r="T97" s="168"/>
      <c r="U97" s="572"/>
      <c r="V97" s="166"/>
      <c r="W97" s="524" t="s">
        <v>417</v>
      </c>
      <c r="X97" s="525"/>
      <c r="Y97" s="525"/>
      <c r="Z97" s="526"/>
      <c r="AA97" s="168"/>
      <c r="AB97" s="572"/>
      <c r="AC97" s="166"/>
      <c r="AD97" s="524" t="s">
        <v>417</v>
      </c>
      <c r="AE97" s="525"/>
      <c r="AF97" s="525"/>
      <c r="AG97" s="526"/>
      <c r="AH97" s="168"/>
      <c r="AI97" s="572"/>
      <c r="AJ97" s="166"/>
      <c r="AK97" s="524" t="s">
        <v>417</v>
      </c>
      <c r="AL97" s="525"/>
      <c r="AM97" s="525"/>
      <c r="AN97" s="526"/>
      <c r="AO97" s="168"/>
      <c r="AP97" s="572"/>
      <c r="AQ97" s="166"/>
      <c r="AR97" s="524" t="s">
        <v>417</v>
      </c>
      <c r="AS97" s="525"/>
      <c r="AT97" s="525"/>
      <c r="AU97" s="526"/>
      <c r="AV97" s="168"/>
      <c r="AW97" s="572"/>
      <c r="AX97" s="166"/>
      <c r="AY97" s="524" t="s">
        <v>417</v>
      </c>
      <c r="AZ97" s="525"/>
      <c r="BA97" s="525"/>
      <c r="BB97" s="526"/>
      <c r="BC97" s="168"/>
      <c r="BD97" s="572"/>
    </row>
    <row r="98" spans="1:56" ht="54.75" thickBot="1" x14ac:dyDescent="0.3">
      <c r="A98" s="166"/>
      <c r="B98" s="556" t="s">
        <v>398</v>
      </c>
      <c r="C98" s="557"/>
      <c r="D98" s="174" t="s">
        <v>399</v>
      </c>
      <c r="E98" s="175" t="s">
        <v>416</v>
      </c>
      <c r="F98" s="176"/>
      <c r="G98" s="572"/>
      <c r="H98" s="166"/>
      <c r="I98" s="556" t="s">
        <v>398</v>
      </c>
      <c r="J98" s="557"/>
      <c r="K98" s="174" t="s">
        <v>399</v>
      </c>
      <c r="L98" s="175" t="s">
        <v>416</v>
      </c>
      <c r="M98" s="176"/>
      <c r="N98" s="572"/>
      <c r="O98" s="166"/>
      <c r="P98" s="556" t="s">
        <v>398</v>
      </c>
      <c r="Q98" s="557"/>
      <c r="R98" s="174" t="s">
        <v>399</v>
      </c>
      <c r="S98" s="175" t="s">
        <v>416</v>
      </c>
      <c r="T98" s="176"/>
      <c r="U98" s="572"/>
      <c r="V98" s="166"/>
      <c r="W98" s="556" t="s">
        <v>398</v>
      </c>
      <c r="X98" s="557"/>
      <c r="Y98" s="174" t="s">
        <v>399</v>
      </c>
      <c r="Z98" s="175" t="s">
        <v>416</v>
      </c>
      <c r="AA98" s="176"/>
      <c r="AB98" s="572"/>
      <c r="AC98" s="166"/>
      <c r="AD98" s="556" t="s">
        <v>398</v>
      </c>
      <c r="AE98" s="557"/>
      <c r="AF98" s="174" t="s">
        <v>399</v>
      </c>
      <c r="AG98" s="175" t="s">
        <v>416</v>
      </c>
      <c r="AH98" s="176"/>
      <c r="AI98" s="572"/>
      <c r="AJ98" s="166"/>
      <c r="AK98" s="556" t="s">
        <v>398</v>
      </c>
      <c r="AL98" s="557"/>
      <c r="AM98" s="174" t="s">
        <v>399</v>
      </c>
      <c r="AN98" s="175" t="s">
        <v>416</v>
      </c>
      <c r="AO98" s="176"/>
      <c r="AP98" s="572"/>
      <c r="AQ98" s="166"/>
      <c r="AR98" s="556" t="s">
        <v>398</v>
      </c>
      <c r="AS98" s="557"/>
      <c r="AT98" s="174" t="s">
        <v>399</v>
      </c>
      <c r="AU98" s="175" t="s">
        <v>416</v>
      </c>
      <c r="AV98" s="176"/>
      <c r="AW98" s="572"/>
      <c r="AX98" s="166"/>
      <c r="AY98" s="556" t="s">
        <v>398</v>
      </c>
      <c r="AZ98" s="557"/>
      <c r="BA98" s="174" t="s">
        <v>399</v>
      </c>
      <c r="BB98" s="175" t="s">
        <v>416</v>
      </c>
      <c r="BC98" s="176"/>
      <c r="BD98" s="572"/>
    </row>
    <row r="99" spans="1:56" ht="26.25" customHeight="1" x14ac:dyDescent="0.25">
      <c r="A99" s="166"/>
      <c r="B99" s="553" t="s">
        <v>430</v>
      </c>
      <c r="C99" s="511" t="s">
        <v>429</v>
      </c>
      <c r="D99" s="177" t="s">
        <v>400</v>
      </c>
      <c r="E99" s="178" t="s">
        <v>486</v>
      </c>
      <c r="F99" s="176">
        <f>IF(E99="X",15,0)</f>
        <v>15</v>
      </c>
      <c r="G99" s="572"/>
      <c r="H99" s="166"/>
      <c r="I99" s="553" t="s">
        <v>430</v>
      </c>
      <c r="J99" s="511" t="s">
        <v>429</v>
      </c>
      <c r="K99" s="177" t="s">
        <v>400</v>
      </c>
      <c r="L99" s="178" t="s">
        <v>486</v>
      </c>
      <c r="M99" s="176">
        <f>IF(L99="X",15,0)</f>
        <v>15</v>
      </c>
      <c r="N99" s="572"/>
      <c r="O99" s="166"/>
      <c r="P99" s="553" t="s">
        <v>430</v>
      </c>
      <c r="Q99" s="511" t="s">
        <v>429</v>
      </c>
      <c r="R99" s="177" t="s">
        <v>400</v>
      </c>
      <c r="S99" s="178"/>
      <c r="T99" s="176">
        <f>IF(S99="X",15,0)</f>
        <v>0</v>
      </c>
      <c r="U99" s="572"/>
      <c r="V99" s="166"/>
      <c r="W99" s="553" t="s">
        <v>430</v>
      </c>
      <c r="X99" s="511" t="s">
        <v>429</v>
      </c>
      <c r="Y99" s="177" t="s">
        <v>400</v>
      </c>
      <c r="Z99" s="178"/>
      <c r="AA99" s="176">
        <f>IF(Z99="X",15,0)</f>
        <v>0</v>
      </c>
      <c r="AB99" s="572"/>
      <c r="AC99" s="166"/>
      <c r="AD99" s="553" t="s">
        <v>430</v>
      </c>
      <c r="AE99" s="511" t="s">
        <v>429</v>
      </c>
      <c r="AF99" s="177" t="s">
        <v>400</v>
      </c>
      <c r="AG99" s="178"/>
      <c r="AH99" s="176">
        <f>IF(AG99="X",15,0)</f>
        <v>0</v>
      </c>
      <c r="AI99" s="572"/>
      <c r="AJ99" s="166"/>
      <c r="AK99" s="553" t="s">
        <v>430</v>
      </c>
      <c r="AL99" s="511" t="s">
        <v>429</v>
      </c>
      <c r="AM99" s="177" t="s">
        <v>400</v>
      </c>
      <c r="AN99" s="178"/>
      <c r="AO99" s="176">
        <f>IF(AN99="X",15,0)</f>
        <v>0</v>
      </c>
      <c r="AP99" s="572"/>
      <c r="AQ99" s="166"/>
      <c r="AR99" s="553" t="s">
        <v>430</v>
      </c>
      <c r="AS99" s="511" t="s">
        <v>429</v>
      </c>
      <c r="AT99" s="177" t="s">
        <v>400</v>
      </c>
      <c r="AU99" s="178"/>
      <c r="AV99" s="176">
        <f>IF(AU99="X",15,0)</f>
        <v>0</v>
      </c>
      <c r="AW99" s="572"/>
      <c r="AX99" s="166"/>
      <c r="AY99" s="553" t="s">
        <v>430</v>
      </c>
      <c r="AZ99" s="511" t="s">
        <v>429</v>
      </c>
      <c r="BA99" s="177" t="s">
        <v>400</v>
      </c>
      <c r="BB99" s="178"/>
      <c r="BC99" s="176">
        <f>IF(BB99="X",15,0)</f>
        <v>0</v>
      </c>
      <c r="BD99" s="572"/>
    </row>
    <row r="100" spans="1:56" ht="26.25" customHeight="1" thickBot="1" x14ac:dyDescent="0.3">
      <c r="A100" s="166"/>
      <c r="B100" s="554"/>
      <c r="C100" s="512"/>
      <c r="D100" s="179" t="s">
        <v>401</v>
      </c>
      <c r="E100" s="180"/>
      <c r="F100" s="176"/>
      <c r="G100" s="572"/>
      <c r="H100" s="166"/>
      <c r="I100" s="554"/>
      <c r="J100" s="512"/>
      <c r="K100" s="179" t="s">
        <v>401</v>
      </c>
      <c r="L100" s="180"/>
      <c r="M100" s="176"/>
      <c r="N100" s="572"/>
      <c r="O100" s="166"/>
      <c r="P100" s="554"/>
      <c r="Q100" s="512"/>
      <c r="R100" s="179" t="s">
        <v>401</v>
      </c>
      <c r="S100" s="180"/>
      <c r="T100" s="176"/>
      <c r="U100" s="572"/>
      <c r="V100" s="166"/>
      <c r="W100" s="554"/>
      <c r="X100" s="512"/>
      <c r="Y100" s="179" t="s">
        <v>401</v>
      </c>
      <c r="Z100" s="180"/>
      <c r="AA100" s="176"/>
      <c r="AB100" s="572"/>
      <c r="AC100" s="166"/>
      <c r="AD100" s="554"/>
      <c r="AE100" s="512"/>
      <c r="AF100" s="179" t="s">
        <v>401</v>
      </c>
      <c r="AG100" s="180"/>
      <c r="AH100" s="176"/>
      <c r="AI100" s="572"/>
      <c r="AJ100" s="166"/>
      <c r="AK100" s="554"/>
      <c r="AL100" s="512"/>
      <c r="AM100" s="179" t="s">
        <v>401</v>
      </c>
      <c r="AN100" s="180"/>
      <c r="AO100" s="176"/>
      <c r="AP100" s="572"/>
      <c r="AQ100" s="166"/>
      <c r="AR100" s="554"/>
      <c r="AS100" s="512"/>
      <c r="AT100" s="179" t="s">
        <v>401</v>
      </c>
      <c r="AU100" s="180"/>
      <c r="AV100" s="176"/>
      <c r="AW100" s="572"/>
      <c r="AX100" s="166"/>
      <c r="AY100" s="554"/>
      <c r="AZ100" s="512"/>
      <c r="BA100" s="179" t="s">
        <v>401</v>
      </c>
      <c r="BB100" s="180"/>
      <c r="BC100" s="176"/>
      <c r="BD100" s="572"/>
    </row>
    <row r="101" spans="1:56" ht="27" customHeight="1" x14ac:dyDescent="0.25">
      <c r="A101" s="166"/>
      <c r="B101" s="554"/>
      <c r="C101" s="513" t="s">
        <v>436</v>
      </c>
      <c r="D101" s="177" t="s">
        <v>402</v>
      </c>
      <c r="E101" s="178" t="s">
        <v>486</v>
      </c>
      <c r="F101" s="176">
        <f>IF(E101="X",15,0)</f>
        <v>15</v>
      </c>
      <c r="G101" s="572"/>
      <c r="H101" s="166"/>
      <c r="I101" s="554"/>
      <c r="J101" s="513" t="s">
        <v>436</v>
      </c>
      <c r="K101" s="177" t="s">
        <v>402</v>
      </c>
      <c r="L101" s="178" t="s">
        <v>486</v>
      </c>
      <c r="M101" s="176">
        <f>IF(L101="X",15,0)</f>
        <v>15</v>
      </c>
      <c r="N101" s="572"/>
      <c r="O101" s="166"/>
      <c r="P101" s="554"/>
      <c r="Q101" s="513" t="s">
        <v>436</v>
      </c>
      <c r="R101" s="177" t="s">
        <v>402</v>
      </c>
      <c r="S101" s="178"/>
      <c r="T101" s="176">
        <f>IF(S101="X",15,0)</f>
        <v>0</v>
      </c>
      <c r="U101" s="572"/>
      <c r="V101" s="166"/>
      <c r="W101" s="554"/>
      <c r="X101" s="513" t="s">
        <v>436</v>
      </c>
      <c r="Y101" s="177" t="s">
        <v>402</v>
      </c>
      <c r="Z101" s="178"/>
      <c r="AA101" s="176">
        <f>IF(Z101="X",15,0)</f>
        <v>0</v>
      </c>
      <c r="AB101" s="572"/>
      <c r="AC101" s="166"/>
      <c r="AD101" s="554"/>
      <c r="AE101" s="513" t="s">
        <v>436</v>
      </c>
      <c r="AF101" s="177" t="s">
        <v>402</v>
      </c>
      <c r="AG101" s="178"/>
      <c r="AH101" s="176">
        <f>IF(AG101="X",15,0)</f>
        <v>0</v>
      </c>
      <c r="AI101" s="572"/>
      <c r="AJ101" s="166"/>
      <c r="AK101" s="554"/>
      <c r="AL101" s="513" t="s">
        <v>436</v>
      </c>
      <c r="AM101" s="177" t="s">
        <v>402</v>
      </c>
      <c r="AN101" s="178"/>
      <c r="AO101" s="176">
        <f>IF(AN101="X",15,0)</f>
        <v>0</v>
      </c>
      <c r="AP101" s="572"/>
      <c r="AQ101" s="166"/>
      <c r="AR101" s="554"/>
      <c r="AS101" s="513" t="s">
        <v>436</v>
      </c>
      <c r="AT101" s="177" t="s">
        <v>402</v>
      </c>
      <c r="AU101" s="178"/>
      <c r="AV101" s="176">
        <f>IF(AU101="X",15,0)</f>
        <v>0</v>
      </c>
      <c r="AW101" s="572"/>
      <c r="AX101" s="166"/>
      <c r="AY101" s="554"/>
      <c r="AZ101" s="513" t="s">
        <v>436</v>
      </c>
      <c r="BA101" s="177" t="s">
        <v>402</v>
      </c>
      <c r="BB101" s="178"/>
      <c r="BC101" s="176">
        <f>IF(BB101="X",15,0)</f>
        <v>0</v>
      </c>
      <c r="BD101" s="572"/>
    </row>
    <row r="102" spans="1:56" ht="27" customHeight="1" thickBot="1" x14ac:dyDescent="0.3">
      <c r="A102" s="166"/>
      <c r="B102" s="555"/>
      <c r="C102" s="514"/>
      <c r="D102" s="179" t="s">
        <v>403</v>
      </c>
      <c r="E102" s="180"/>
      <c r="F102" s="176"/>
      <c r="G102" s="572"/>
      <c r="H102" s="166"/>
      <c r="I102" s="555"/>
      <c r="J102" s="514"/>
      <c r="K102" s="179" t="s">
        <v>403</v>
      </c>
      <c r="L102" s="180"/>
      <c r="M102" s="176"/>
      <c r="N102" s="572"/>
      <c r="O102" s="166"/>
      <c r="P102" s="555"/>
      <c r="Q102" s="514"/>
      <c r="R102" s="179" t="s">
        <v>403</v>
      </c>
      <c r="S102" s="180"/>
      <c r="T102" s="176"/>
      <c r="U102" s="572"/>
      <c r="V102" s="166"/>
      <c r="W102" s="555"/>
      <c r="X102" s="514"/>
      <c r="Y102" s="179" t="s">
        <v>403</v>
      </c>
      <c r="Z102" s="180"/>
      <c r="AA102" s="176"/>
      <c r="AB102" s="572"/>
      <c r="AC102" s="166"/>
      <c r="AD102" s="555"/>
      <c r="AE102" s="514"/>
      <c r="AF102" s="179" t="s">
        <v>403</v>
      </c>
      <c r="AG102" s="180"/>
      <c r="AH102" s="176"/>
      <c r="AI102" s="572"/>
      <c r="AJ102" s="166"/>
      <c r="AK102" s="555"/>
      <c r="AL102" s="514"/>
      <c r="AM102" s="179" t="s">
        <v>403</v>
      </c>
      <c r="AN102" s="180"/>
      <c r="AO102" s="176"/>
      <c r="AP102" s="572"/>
      <c r="AQ102" s="166"/>
      <c r="AR102" s="555"/>
      <c r="AS102" s="514"/>
      <c r="AT102" s="179" t="s">
        <v>403</v>
      </c>
      <c r="AU102" s="180"/>
      <c r="AV102" s="176"/>
      <c r="AW102" s="572"/>
      <c r="AX102" s="166"/>
      <c r="AY102" s="555"/>
      <c r="AZ102" s="514"/>
      <c r="BA102" s="179" t="s">
        <v>403</v>
      </c>
      <c r="BB102" s="180"/>
      <c r="BC102" s="176"/>
      <c r="BD102" s="572"/>
    </row>
    <row r="103" spans="1:56" ht="38.25" customHeight="1" x14ac:dyDescent="0.25">
      <c r="A103" s="166"/>
      <c r="B103" s="519" t="s">
        <v>432</v>
      </c>
      <c r="C103" s="515" t="s">
        <v>439</v>
      </c>
      <c r="D103" s="181" t="s">
        <v>404</v>
      </c>
      <c r="E103" s="182" t="s">
        <v>486</v>
      </c>
      <c r="F103" s="176">
        <f>IF(E103="X",15,0)</f>
        <v>15</v>
      </c>
      <c r="G103" s="572"/>
      <c r="H103" s="166"/>
      <c r="I103" s="519" t="s">
        <v>432</v>
      </c>
      <c r="J103" s="515" t="s">
        <v>439</v>
      </c>
      <c r="K103" s="181" t="s">
        <v>404</v>
      </c>
      <c r="L103" s="182" t="s">
        <v>486</v>
      </c>
      <c r="M103" s="176">
        <f>IF(L103="X",15,0)</f>
        <v>15</v>
      </c>
      <c r="N103" s="572"/>
      <c r="O103" s="166"/>
      <c r="P103" s="519" t="s">
        <v>432</v>
      </c>
      <c r="Q103" s="515" t="s">
        <v>439</v>
      </c>
      <c r="R103" s="181" t="s">
        <v>404</v>
      </c>
      <c r="S103" s="182"/>
      <c r="T103" s="176">
        <f>IF(S103="X",15,0)</f>
        <v>0</v>
      </c>
      <c r="U103" s="572"/>
      <c r="V103" s="166"/>
      <c r="W103" s="519" t="s">
        <v>432</v>
      </c>
      <c r="X103" s="515" t="s">
        <v>439</v>
      </c>
      <c r="Y103" s="181" t="s">
        <v>404</v>
      </c>
      <c r="Z103" s="182"/>
      <c r="AA103" s="176">
        <f>IF(Z103="X",15,0)</f>
        <v>0</v>
      </c>
      <c r="AB103" s="572"/>
      <c r="AC103" s="166"/>
      <c r="AD103" s="519" t="s">
        <v>432</v>
      </c>
      <c r="AE103" s="515" t="s">
        <v>439</v>
      </c>
      <c r="AF103" s="181" t="s">
        <v>404</v>
      </c>
      <c r="AG103" s="182"/>
      <c r="AH103" s="176">
        <f>IF(AG103="X",15,0)</f>
        <v>0</v>
      </c>
      <c r="AI103" s="572"/>
      <c r="AJ103" s="166"/>
      <c r="AK103" s="519" t="s">
        <v>432</v>
      </c>
      <c r="AL103" s="515" t="s">
        <v>439</v>
      </c>
      <c r="AM103" s="181" t="s">
        <v>404</v>
      </c>
      <c r="AN103" s="182"/>
      <c r="AO103" s="176">
        <f>IF(AN103="X",15,0)</f>
        <v>0</v>
      </c>
      <c r="AP103" s="572"/>
      <c r="AQ103" s="166"/>
      <c r="AR103" s="519" t="s">
        <v>432</v>
      </c>
      <c r="AS103" s="515" t="s">
        <v>439</v>
      </c>
      <c r="AT103" s="181" t="s">
        <v>404</v>
      </c>
      <c r="AU103" s="182"/>
      <c r="AV103" s="176">
        <f>IF(AU103="X",15,0)</f>
        <v>0</v>
      </c>
      <c r="AW103" s="572"/>
      <c r="AX103" s="166"/>
      <c r="AY103" s="519" t="s">
        <v>432</v>
      </c>
      <c r="AZ103" s="515" t="s">
        <v>439</v>
      </c>
      <c r="BA103" s="181" t="s">
        <v>404</v>
      </c>
      <c r="BB103" s="182"/>
      <c r="BC103" s="176">
        <f>IF(BB103="X",15,0)</f>
        <v>0</v>
      </c>
      <c r="BD103" s="572"/>
    </row>
    <row r="104" spans="1:56" ht="38.25" customHeight="1" thickBot="1" x14ac:dyDescent="0.3">
      <c r="A104" s="166"/>
      <c r="B104" s="520"/>
      <c r="C104" s="516"/>
      <c r="D104" s="183" t="s">
        <v>405</v>
      </c>
      <c r="E104" s="184"/>
      <c r="F104" s="176"/>
      <c r="G104" s="572"/>
      <c r="H104" s="166"/>
      <c r="I104" s="520"/>
      <c r="J104" s="516"/>
      <c r="K104" s="183" t="s">
        <v>405</v>
      </c>
      <c r="L104" s="184"/>
      <c r="M104" s="176"/>
      <c r="N104" s="572"/>
      <c r="O104" s="166"/>
      <c r="P104" s="520"/>
      <c r="Q104" s="516"/>
      <c r="R104" s="183" t="s">
        <v>405</v>
      </c>
      <c r="S104" s="184"/>
      <c r="T104" s="176"/>
      <c r="U104" s="572"/>
      <c r="V104" s="166"/>
      <c r="W104" s="520"/>
      <c r="X104" s="516"/>
      <c r="Y104" s="183" t="s">
        <v>405</v>
      </c>
      <c r="Z104" s="184"/>
      <c r="AA104" s="176"/>
      <c r="AB104" s="572"/>
      <c r="AC104" s="166"/>
      <c r="AD104" s="520"/>
      <c r="AE104" s="516"/>
      <c r="AF104" s="183" t="s">
        <v>405</v>
      </c>
      <c r="AG104" s="184"/>
      <c r="AH104" s="176"/>
      <c r="AI104" s="572"/>
      <c r="AJ104" s="166"/>
      <c r="AK104" s="520"/>
      <c r="AL104" s="516"/>
      <c r="AM104" s="183" t="s">
        <v>405</v>
      </c>
      <c r="AN104" s="184"/>
      <c r="AO104" s="176"/>
      <c r="AP104" s="572"/>
      <c r="AQ104" s="166"/>
      <c r="AR104" s="520"/>
      <c r="AS104" s="516"/>
      <c r="AT104" s="183" t="s">
        <v>405</v>
      </c>
      <c r="AU104" s="184"/>
      <c r="AV104" s="176"/>
      <c r="AW104" s="572"/>
      <c r="AX104" s="166"/>
      <c r="AY104" s="520"/>
      <c r="AZ104" s="516"/>
      <c r="BA104" s="183" t="s">
        <v>405</v>
      </c>
      <c r="BB104" s="184"/>
      <c r="BC104" s="176"/>
      <c r="BD104" s="572"/>
    </row>
    <row r="105" spans="1:56" ht="30.75" customHeight="1" x14ac:dyDescent="0.25">
      <c r="A105" s="166"/>
      <c r="B105" s="549" t="s">
        <v>431</v>
      </c>
      <c r="C105" s="513" t="s">
        <v>440</v>
      </c>
      <c r="D105" s="177" t="s">
        <v>406</v>
      </c>
      <c r="E105" s="178" t="s">
        <v>486</v>
      </c>
      <c r="F105" s="176">
        <f>IF(E105="X",15,0)</f>
        <v>15</v>
      </c>
      <c r="G105" s="572"/>
      <c r="H105" s="166"/>
      <c r="I105" s="549" t="s">
        <v>431</v>
      </c>
      <c r="J105" s="513" t="s">
        <v>440</v>
      </c>
      <c r="K105" s="177" t="s">
        <v>406</v>
      </c>
      <c r="L105" s="178"/>
      <c r="M105" s="176">
        <f>IF(L105="X",15,0)</f>
        <v>0</v>
      </c>
      <c r="N105" s="572"/>
      <c r="O105" s="166"/>
      <c r="P105" s="549" t="s">
        <v>431</v>
      </c>
      <c r="Q105" s="513" t="s">
        <v>440</v>
      </c>
      <c r="R105" s="177" t="s">
        <v>406</v>
      </c>
      <c r="S105" s="178"/>
      <c r="T105" s="176">
        <f>IF(S105="X",15,0)</f>
        <v>0</v>
      </c>
      <c r="U105" s="572"/>
      <c r="V105" s="166"/>
      <c r="W105" s="549" t="s">
        <v>431</v>
      </c>
      <c r="X105" s="513" t="s">
        <v>440</v>
      </c>
      <c r="Y105" s="177" t="s">
        <v>406</v>
      </c>
      <c r="Z105" s="178"/>
      <c r="AA105" s="176">
        <f>IF(Z105="X",15,0)</f>
        <v>0</v>
      </c>
      <c r="AB105" s="572"/>
      <c r="AC105" s="166"/>
      <c r="AD105" s="549" t="s">
        <v>431</v>
      </c>
      <c r="AE105" s="513" t="s">
        <v>440</v>
      </c>
      <c r="AF105" s="177" t="s">
        <v>406</v>
      </c>
      <c r="AG105" s="178"/>
      <c r="AH105" s="176">
        <f>IF(AG105="X",15,0)</f>
        <v>0</v>
      </c>
      <c r="AI105" s="572"/>
      <c r="AJ105" s="166"/>
      <c r="AK105" s="549" t="s">
        <v>431</v>
      </c>
      <c r="AL105" s="513" t="s">
        <v>440</v>
      </c>
      <c r="AM105" s="177" t="s">
        <v>406</v>
      </c>
      <c r="AN105" s="178"/>
      <c r="AO105" s="176">
        <f>IF(AN105="X",15,0)</f>
        <v>0</v>
      </c>
      <c r="AP105" s="572"/>
      <c r="AQ105" s="166"/>
      <c r="AR105" s="549" t="s">
        <v>431</v>
      </c>
      <c r="AS105" s="513" t="s">
        <v>440</v>
      </c>
      <c r="AT105" s="177" t="s">
        <v>406</v>
      </c>
      <c r="AU105" s="178"/>
      <c r="AV105" s="176">
        <f>IF(AU105="X",15,0)</f>
        <v>0</v>
      </c>
      <c r="AW105" s="572"/>
      <c r="AX105" s="166"/>
      <c r="AY105" s="549" t="s">
        <v>431</v>
      </c>
      <c r="AZ105" s="513" t="s">
        <v>440</v>
      </c>
      <c r="BA105" s="177" t="s">
        <v>406</v>
      </c>
      <c r="BB105" s="178"/>
      <c r="BC105" s="176">
        <f>IF(BB105="X",15,0)</f>
        <v>0</v>
      </c>
      <c r="BD105" s="572"/>
    </row>
    <row r="106" spans="1:56" ht="30.75" customHeight="1" x14ac:dyDescent="0.25">
      <c r="A106" s="166"/>
      <c r="B106" s="550"/>
      <c r="C106" s="517"/>
      <c r="D106" s="185" t="s">
        <v>407</v>
      </c>
      <c r="E106" s="186"/>
      <c r="F106" s="176">
        <f>IF(E106="X",10,0)</f>
        <v>0</v>
      </c>
      <c r="G106" s="572"/>
      <c r="H106" s="166"/>
      <c r="I106" s="550"/>
      <c r="J106" s="517"/>
      <c r="K106" s="185" t="s">
        <v>407</v>
      </c>
      <c r="L106" s="186" t="s">
        <v>486</v>
      </c>
      <c r="M106" s="176">
        <f>IF(L106="X",10,0)</f>
        <v>10</v>
      </c>
      <c r="N106" s="572"/>
      <c r="O106" s="166"/>
      <c r="P106" s="550"/>
      <c r="Q106" s="517"/>
      <c r="R106" s="185" t="s">
        <v>407</v>
      </c>
      <c r="S106" s="186"/>
      <c r="T106" s="176">
        <f>IF(S106="X",10,0)</f>
        <v>0</v>
      </c>
      <c r="U106" s="572"/>
      <c r="V106" s="166"/>
      <c r="W106" s="550"/>
      <c r="X106" s="517"/>
      <c r="Y106" s="185" t="s">
        <v>407</v>
      </c>
      <c r="Z106" s="186"/>
      <c r="AA106" s="176">
        <f>IF(Z106="X",10,0)</f>
        <v>0</v>
      </c>
      <c r="AB106" s="572"/>
      <c r="AC106" s="166"/>
      <c r="AD106" s="550"/>
      <c r="AE106" s="517"/>
      <c r="AF106" s="185" t="s">
        <v>407</v>
      </c>
      <c r="AG106" s="186"/>
      <c r="AH106" s="176">
        <f>IF(AG106="X",10,0)</f>
        <v>0</v>
      </c>
      <c r="AI106" s="572"/>
      <c r="AJ106" s="166"/>
      <c r="AK106" s="550"/>
      <c r="AL106" s="517"/>
      <c r="AM106" s="185" t="s">
        <v>407</v>
      </c>
      <c r="AN106" s="186"/>
      <c r="AO106" s="176">
        <f>IF(AN106="X",10,0)</f>
        <v>0</v>
      </c>
      <c r="AP106" s="572"/>
      <c r="AQ106" s="166"/>
      <c r="AR106" s="550"/>
      <c r="AS106" s="517"/>
      <c r="AT106" s="185" t="s">
        <v>407</v>
      </c>
      <c r="AU106" s="186"/>
      <c r="AV106" s="176">
        <f>IF(AU106="X",10,0)</f>
        <v>0</v>
      </c>
      <c r="AW106" s="572"/>
      <c r="AX106" s="166"/>
      <c r="AY106" s="550"/>
      <c r="AZ106" s="517"/>
      <c r="BA106" s="185" t="s">
        <v>407</v>
      </c>
      <c r="BB106" s="186"/>
      <c r="BC106" s="176">
        <f>IF(BB106="X",10,0)</f>
        <v>0</v>
      </c>
      <c r="BD106" s="572"/>
    </row>
    <row r="107" spans="1:56" ht="30.75" customHeight="1" thickBot="1" x14ac:dyDescent="0.3">
      <c r="A107" s="166"/>
      <c r="B107" s="551"/>
      <c r="C107" s="514"/>
      <c r="D107" s="179" t="s">
        <v>408</v>
      </c>
      <c r="E107" s="180"/>
      <c r="F107" s="176"/>
      <c r="G107" s="572"/>
      <c r="H107" s="166"/>
      <c r="I107" s="551"/>
      <c r="J107" s="514"/>
      <c r="K107" s="179" t="s">
        <v>408</v>
      </c>
      <c r="L107" s="180"/>
      <c r="M107" s="176"/>
      <c r="N107" s="572"/>
      <c r="O107" s="166"/>
      <c r="P107" s="551"/>
      <c r="Q107" s="514"/>
      <c r="R107" s="179" t="s">
        <v>408</v>
      </c>
      <c r="S107" s="180"/>
      <c r="T107" s="176"/>
      <c r="U107" s="572"/>
      <c r="V107" s="166"/>
      <c r="W107" s="551"/>
      <c r="X107" s="514"/>
      <c r="Y107" s="179" t="s">
        <v>408</v>
      </c>
      <c r="Z107" s="180"/>
      <c r="AA107" s="176"/>
      <c r="AB107" s="572"/>
      <c r="AC107" s="166"/>
      <c r="AD107" s="551"/>
      <c r="AE107" s="514"/>
      <c r="AF107" s="179" t="s">
        <v>408</v>
      </c>
      <c r="AG107" s="180"/>
      <c r="AH107" s="176"/>
      <c r="AI107" s="572"/>
      <c r="AJ107" s="166"/>
      <c r="AK107" s="551"/>
      <c r="AL107" s="514"/>
      <c r="AM107" s="179" t="s">
        <v>408</v>
      </c>
      <c r="AN107" s="180"/>
      <c r="AO107" s="176"/>
      <c r="AP107" s="572"/>
      <c r="AQ107" s="166"/>
      <c r="AR107" s="551"/>
      <c r="AS107" s="514"/>
      <c r="AT107" s="179" t="s">
        <v>408</v>
      </c>
      <c r="AU107" s="180"/>
      <c r="AV107" s="176"/>
      <c r="AW107" s="572"/>
      <c r="AX107" s="166"/>
      <c r="AY107" s="551"/>
      <c r="AZ107" s="514"/>
      <c r="BA107" s="179" t="s">
        <v>408</v>
      </c>
      <c r="BB107" s="180"/>
      <c r="BC107" s="176"/>
      <c r="BD107" s="572"/>
    </row>
    <row r="108" spans="1:56" ht="33" customHeight="1" x14ac:dyDescent="0.25">
      <c r="A108" s="166"/>
      <c r="B108" s="519" t="s">
        <v>433</v>
      </c>
      <c r="C108" s="515" t="s">
        <v>441</v>
      </c>
      <c r="D108" s="181" t="s">
        <v>409</v>
      </c>
      <c r="E108" s="182" t="s">
        <v>486</v>
      </c>
      <c r="F108" s="176">
        <f>IF(E108="X",15,0)</f>
        <v>15</v>
      </c>
      <c r="G108" s="572"/>
      <c r="H108" s="166"/>
      <c r="I108" s="519" t="s">
        <v>433</v>
      </c>
      <c r="J108" s="515" t="s">
        <v>441</v>
      </c>
      <c r="K108" s="181" t="s">
        <v>409</v>
      </c>
      <c r="L108" s="182" t="s">
        <v>486</v>
      </c>
      <c r="M108" s="176">
        <f>IF(L108="X",15,0)</f>
        <v>15</v>
      </c>
      <c r="N108" s="572"/>
      <c r="O108" s="166"/>
      <c r="P108" s="519" t="s">
        <v>433</v>
      </c>
      <c r="Q108" s="515" t="s">
        <v>441</v>
      </c>
      <c r="R108" s="181" t="s">
        <v>409</v>
      </c>
      <c r="S108" s="182"/>
      <c r="T108" s="176">
        <f>IF(S108="X",15,0)</f>
        <v>0</v>
      </c>
      <c r="U108" s="572"/>
      <c r="V108" s="166"/>
      <c r="W108" s="519" t="s">
        <v>433</v>
      </c>
      <c r="X108" s="515" t="s">
        <v>441</v>
      </c>
      <c r="Y108" s="181" t="s">
        <v>409</v>
      </c>
      <c r="Z108" s="182"/>
      <c r="AA108" s="176">
        <f>IF(Z108="X",15,0)</f>
        <v>0</v>
      </c>
      <c r="AB108" s="572"/>
      <c r="AC108" s="166"/>
      <c r="AD108" s="519" t="s">
        <v>433</v>
      </c>
      <c r="AE108" s="515" t="s">
        <v>441</v>
      </c>
      <c r="AF108" s="181" t="s">
        <v>409</v>
      </c>
      <c r="AG108" s="182"/>
      <c r="AH108" s="176">
        <f>IF(AG108="X",15,0)</f>
        <v>0</v>
      </c>
      <c r="AI108" s="572"/>
      <c r="AJ108" s="166"/>
      <c r="AK108" s="519" t="s">
        <v>433</v>
      </c>
      <c r="AL108" s="515" t="s">
        <v>441</v>
      </c>
      <c r="AM108" s="181" t="s">
        <v>409</v>
      </c>
      <c r="AN108" s="182"/>
      <c r="AO108" s="176">
        <f>IF(AN108="X",15,0)</f>
        <v>0</v>
      </c>
      <c r="AP108" s="572"/>
      <c r="AQ108" s="166"/>
      <c r="AR108" s="519" t="s">
        <v>433</v>
      </c>
      <c r="AS108" s="515" t="s">
        <v>441</v>
      </c>
      <c r="AT108" s="181" t="s">
        <v>409</v>
      </c>
      <c r="AU108" s="182"/>
      <c r="AV108" s="176">
        <f>IF(AU108="X",15,0)</f>
        <v>0</v>
      </c>
      <c r="AW108" s="572"/>
      <c r="AX108" s="166"/>
      <c r="AY108" s="519" t="s">
        <v>433</v>
      </c>
      <c r="AZ108" s="515" t="s">
        <v>441</v>
      </c>
      <c r="BA108" s="181" t="s">
        <v>409</v>
      </c>
      <c r="BB108" s="182"/>
      <c r="BC108" s="176">
        <f>IF(BB108="X",15,0)</f>
        <v>0</v>
      </c>
      <c r="BD108" s="572"/>
    </row>
    <row r="109" spans="1:56" ht="33" customHeight="1" thickBot="1" x14ac:dyDescent="0.3">
      <c r="A109" s="166"/>
      <c r="B109" s="520"/>
      <c r="C109" s="516"/>
      <c r="D109" s="183" t="s">
        <v>410</v>
      </c>
      <c r="E109" s="184"/>
      <c r="F109" s="176"/>
      <c r="G109" s="572"/>
      <c r="H109" s="166"/>
      <c r="I109" s="520"/>
      <c r="J109" s="516"/>
      <c r="K109" s="183" t="s">
        <v>410</v>
      </c>
      <c r="L109" s="184"/>
      <c r="M109" s="176"/>
      <c r="N109" s="572"/>
      <c r="O109" s="166"/>
      <c r="P109" s="520"/>
      <c r="Q109" s="516"/>
      <c r="R109" s="183" t="s">
        <v>410</v>
      </c>
      <c r="S109" s="184"/>
      <c r="T109" s="176"/>
      <c r="U109" s="572"/>
      <c r="V109" s="166"/>
      <c r="W109" s="520"/>
      <c r="X109" s="516"/>
      <c r="Y109" s="183" t="s">
        <v>410</v>
      </c>
      <c r="Z109" s="184"/>
      <c r="AA109" s="176"/>
      <c r="AB109" s="572"/>
      <c r="AC109" s="166"/>
      <c r="AD109" s="520"/>
      <c r="AE109" s="516"/>
      <c r="AF109" s="183" t="s">
        <v>410</v>
      </c>
      <c r="AG109" s="184"/>
      <c r="AH109" s="176"/>
      <c r="AI109" s="572"/>
      <c r="AJ109" s="166"/>
      <c r="AK109" s="520"/>
      <c r="AL109" s="516"/>
      <c r="AM109" s="183" t="s">
        <v>410</v>
      </c>
      <c r="AN109" s="184"/>
      <c r="AO109" s="176"/>
      <c r="AP109" s="572"/>
      <c r="AQ109" s="166"/>
      <c r="AR109" s="520"/>
      <c r="AS109" s="516"/>
      <c r="AT109" s="183" t="s">
        <v>410</v>
      </c>
      <c r="AU109" s="184"/>
      <c r="AV109" s="176"/>
      <c r="AW109" s="572"/>
      <c r="AX109" s="166"/>
      <c r="AY109" s="520"/>
      <c r="AZ109" s="516"/>
      <c r="BA109" s="183" t="s">
        <v>410</v>
      </c>
      <c r="BB109" s="184"/>
      <c r="BC109" s="176"/>
      <c r="BD109" s="572"/>
    </row>
    <row r="110" spans="1:56" ht="45" customHeight="1" x14ac:dyDescent="0.25">
      <c r="A110" s="166"/>
      <c r="B110" s="549" t="s">
        <v>434</v>
      </c>
      <c r="C110" s="513" t="s">
        <v>437</v>
      </c>
      <c r="D110" s="187" t="s">
        <v>411</v>
      </c>
      <c r="E110" s="178" t="s">
        <v>486</v>
      </c>
      <c r="F110" s="176">
        <f>IF(E110="X",15,0)</f>
        <v>15</v>
      </c>
      <c r="G110" s="572"/>
      <c r="H110" s="166"/>
      <c r="I110" s="549" t="s">
        <v>434</v>
      </c>
      <c r="J110" s="513" t="s">
        <v>437</v>
      </c>
      <c r="K110" s="187" t="s">
        <v>411</v>
      </c>
      <c r="L110" s="178" t="s">
        <v>486</v>
      </c>
      <c r="M110" s="176">
        <f>IF(L110="X",15,0)</f>
        <v>15</v>
      </c>
      <c r="N110" s="572"/>
      <c r="O110" s="166"/>
      <c r="P110" s="549" t="s">
        <v>434</v>
      </c>
      <c r="Q110" s="513" t="s">
        <v>437</v>
      </c>
      <c r="R110" s="187" t="s">
        <v>411</v>
      </c>
      <c r="S110" s="178"/>
      <c r="T110" s="176">
        <f>IF(S110="X",15,0)</f>
        <v>0</v>
      </c>
      <c r="U110" s="572"/>
      <c r="V110" s="166"/>
      <c r="W110" s="549" t="s">
        <v>434</v>
      </c>
      <c r="X110" s="513" t="s">
        <v>437</v>
      </c>
      <c r="Y110" s="187" t="s">
        <v>411</v>
      </c>
      <c r="Z110" s="178"/>
      <c r="AA110" s="176">
        <f>IF(Z110="X",15,0)</f>
        <v>0</v>
      </c>
      <c r="AB110" s="572"/>
      <c r="AC110" s="166"/>
      <c r="AD110" s="549" t="s">
        <v>434</v>
      </c>
      <c r="AE110" s="513" t="s">
        <v>437</v>
      </c>
      <c r="AF110" s="187" t="s">
        <v>411</v>
      </c>
      <c r="AG110" s="178"/>
      <c r="AH110" s="176">
        <f>IF(AG110="X",15,0)</f>
        <v>0</v>
      </c>
      <c r="AI110" s="572"/>
      <c r="AJ110" s="166"/>
      <c r="AK110" s="549" t="s">
        <v>434</v>
      </c>
      <c r="AL110" s="513" t="s">
        <v>437</v>
      </c>
      <c r="AM110" s="187" t="s">
        <v>411</v>
      </c>
      <c r="AN110" s="178"/>
      <c r="AO110" s="176">
        <f>IF(AN110="X",15,0)</f>
        <v>0</v>
      </c>
      <c r="AP110" s="572"/>
      <c r="AQ110" s="166"/>
      <c r="AR110" s="549" t="s">
        <v>434</v>
      </c>
      <c r="AS110" s="513" t="s">
        <v>437</v>
      </c>
      <c r="AT110" s="187" t="s">
        <v>411</v>
      </c>
      <c r="AU110" s="178"/>
      <c r="AV110" s="176">
        <f>IF(AU110="X",15,0)</f>
        <v>0</v>
      </c>
      <c r="AW110" s="572"/>
      <c r="AX110" s="166"/>
      <c r="AY110" s="549" t="s">
        <v>434</v>
      </c>
      <c r="AZ110" s="513" t="s">
        <v>437</v>
      </c>
      <c r="BA110" s="187" t="s">
        <v>411</v>
      </c>
      <c r="BB110" s="178"/>
      <c r="BC110" s="176">
        <f>IF(BB110="X",15,0)</f>
        <v>0</v>
      </c>
      <c r="BD110" s="572"/>
    </row>
    <row r="111" spans="1:56" ht="35.25" customHeight="1" thickBot="1" x14ac:dyDescent="0.3">
      <c r="A111" s="166"/>
      <c r="B111" s="551"/>
      <c r="C111" s="514"/>
      <c r="D111" s="188" t="s">
        <v>412</v>
      </c>
      <c r="E111" s="180"/>
      <c r="F111" s="176"/>
      <c r="G111" s="572"/>
      <c r="H111" s="166"/>
      <c r="I111" s="551"/>
      <c r="J111" s="514"/>
      <c r="K111" s="188" t="s">
        <v>412</v>
      </c>
      <c r="L111" s="180"/>
      <c r="M111" s="176"/>
      <c r="N111" s="572"/>
      <c r="O111" s="166"/>
      <c r="P111" s="551"/>
      <c r="Q111" s="514"/>
      <c r="R111" s="188" t="s">
        <v>412</v>
      </c>
      <c r="S111" s="180"/>
      <c r="T111" s="176"/>
      <c r="U111" s="572"/>
      <c r="V111" s="166"/>
      <c r="W111" s="551"/>
      <c r="X111" s="514"/>
      <c r="Y111" s="188" t="s">
        <v>412</v>
      </c>
      <c r="Z111" s="180"/>
      <c r="AA111" s="176"/>
      <c r="AB111" s="572"/>
      <c r="AC111" s="166"/>
      <c r="AD111" s="551"/>
      <c r="AE111" s="514"/>
      <c r="AF111" s="188" t="s">
        <v>412</v>
      </c>
      <c r="AG111" s="180"/>
      <c r="AH111" s="176"/>
      <c r="AI111" s="572"/>
      <c r="AJ111" s="166"/>
      <c r="AK111" s="551"/>
      <c r="AL111" s="514"/>
      <c r="AM111" s="188" t="s">
        <v>412</v>
      </c>
      <c r="AN111" s="180"/>
      <c r="AO111" s="176"/>
      <c r="AP111" s="572"/>
      <c r="AQ111" s="166"/>
      <c r="AR111" s="551"/>
      <c r="AS111" s="514"/>
      <c r="AT111" s="188" t="s">
        <v>412</v>
      </c>
      <c r="AU111" s="180"/>
      <c r="AV111" s="176"/>
      <c r="AW111" s="572"/>
      <c r="AX111" s="166"/>
      <c r="AY111" s="551"/>
      <c r="AZ111" s="514"/>
      <c r="BA111" s="188" t="s">
        <v>412</v>
      </c>
      <c r="BB111" s="180"/>
      <c r="BC111" s="176"/>
      <c r="BD111" s="572"/>
    </row>
    <row r="112" spans="1:56" ht="24" customHeight="1" x14ac:dyDescent="0.25">
      <c r="A112" s="166"/>
      <c r="B112" s="519" t="s">
        <v>435</v>
      </c>
      <c r="C112" s="515" t="s">
        <v>438</v>
      </c>
      <c r="D112" s="181" t="s">
        <v>413</v>
      </c>
      <c r="E112" s="182" t="s">
        <v>486</v>
      </c>
      <c r="F112" s="176">
        <f>IF(E112="X",10,0)</f>
        <v>10</v>
      </c>
      <c r="G112" s="572"/>
      <c r="H112" s="166"/>
      <c r="I112" s="519" t="s">
        <v>435</v>
      </c>
      <c r="J112" s="515" t="s">
        <v>438</v>
      </c>
      <c r="K112" s="181" t="s">
        <v>413</v>
      </c>
      <c r="L112" s="182" t="s">
        <v>486</v>
      </c>
      <c r="M112" s="176">
        <f>IF(L112="X",10,0)</f>
        <v>10</v>
      </c>
      <c r="N112" s="572"/>
      <c r="O112" s="166"/>
      <c r="P112" s="519" t="s">
        <v>435</v>
      </c>
      <c r="Q112" s="515" t="s">
        <v>438</v>
      </c>
      <c r="R112" s="181" t="s">
        <v>413</v>
      </c>
      <c r="S112" s="182"/>
      <c r="T112" s="176">
        <f>IF(S112="X",10,0)</f>
        <v>0</v>
      </c>
      <c r="U112" s="572"/>
      <c r="V112" s="166"/>
      <c r="W112" s="519" t="s">
        <v>435</v>
      </c>
      <c r="X112" s="515" t="s">
        <v>438</v>
      </c>
      <c r="Y112" s="181" t="s">
        <v>413</v>
      </c>
      <c r="Z112" s="182"/>
      <c r="AA112" s="176">
        <f>IF(Z112="X",10,0)</f>
        <v>0</v>
      </c>
      <c r="AB112" s="572"/>
      <c r="AC112" s="166"/>
      <c r="AD112" s="519" t="s">
        <v>435</v>
      </c>
      <c r="AE112" s="515" t="s">
        <v>438</v>
      </c>
      <c r="AF112" s="181" t="s">
        <v>413</v>
      </c>
      <c r="AG112" s="182"/>
      <c r="AH112" s="176">
        <f>IF(AG112="X",10,0)</f>
        <v>0</v>
      </c>
      <c r="AI112" s="572"/>
      <c r="AJ112" s="166"/>
      <c r="AK112" s="519" t="s">
        <v>435</v>
      </c>
      <c r="AL112" s="515" t="s">
        <v>438</v>
      </c>
      <c r="AM112" s="181" t="s">
        <v>413</v>
      </c>
      <c r="AN112" s="182"/>
      <c r="AO112" s="176">
        <f>IF(AN112="X",10,0)</f>
        <v>0</v>
      </c>
      <c r="AP112" s="572"/>
      <c r="AQ112" s="166"/>
      <c r="AR112" s="519" t="s">
        <v>435</v>
      </c>
      <c r="AS112" s="515" t="s">
        <v>438</v>
      </c>
      <c r="AT112" s="181" t="s">
        <v>413</v>
      </c>
      <c r="AU112" s="182"/>
      <c r="AV112" s="176">
        <f>IF(AU112="X",10,0)</f>
        <v>0</v>
      </c>
      <c r="AW112" s="572"/>
      <c r="AX112" s="166"/>
      <c r="AY112" s="519" t="s">
        <v>435</v>
      </c>
      <c r="AZ112" s="515" t="s">
        <v>438</v>
      </c>
      <c r="BA112" s="181" t="s">
        <v>413</v>
      </c>
      <c r="BB112" s="182"/>
      <c r="BC112" s="176">
        <f>IF(BB112="X",10,0)</f>
        <v>0</v>
      </c>
      <c r="BD112" s="572"/>
    </row>
    <row r="113" spans="1:56" ht="24" customHeight="1" x14ac:dyDescent="0.25">
      <c r="A113" s="166"/>
      <c r="B113" s="552"/>
      <c r="C113" s="518"/>
      <c r="D113" s="189" t="s">
        <v>414</v>
      </c>
      <c r="E113" s="190"/>
      <c r="F113" s="176">
        <f>IF(E113="X",5,0)</f>
        <v>0</v>
      </c>
      <c r="G113" s="572"/>
      <c r="H113" s="166"/>
      <c r="I113" s="552"/>
      <c r="J113" s="518"/>
      <c r="K113" s="189" t="s">
        <v>414</v>
      </c>
      <c r="L113" s="190"/>
      <c r="M113" s="176">
        <f>IF(L113="X",5,0)</f>
        <v>0</v>
      </c>
      <c r="N113" s="572"/>
      <c r="O113" s="166"/>
      <c r="P113" s="552"/>
      <c r="Q113" s="518"/>
      <c r="R113" s="189" t="s">
        <v>414</v>
      </c>
      <c r="S113" s="190"/>
      <c r="T113" s="176">
        <f>IF(S113="X",5,0)</f>
        <v>0</v>
      </c>
      <c r="U113" s="572"/>
      <c r="V113" s="166"/>
      <c r="W113" s="552"/>
      <c r="X113" s="518"/>
      <c r="Y113" s="189" t="s">
        <v>414</v>
      </c>
      <c r="Z113" s="190"/>
      <c r="AA113" s="176">
        <f>IF(Z113="X",5,0)</f>
        <v>0</v>
      </c>
      <c r="AB113" s="572"/>
      <c r="AC113" s="166"/>
      <c r="AD113" s="552"/>
      <c r="AE113" s="518"/>
      <c r="AF113" s="189" t="s">
        <v>414</v>
      </c>
      <c r="AG113" s="190"/>
      <c r="AH113" s="176">
        <f>IF(AG113="X",5,0)</f>
        <v>0</v>
      </c>
      <c r="AI113" s="572"/>
      <c r="AJ113" s="166"/>
      <c r="AK113" s="552"/>
      <c r="AL113" s="518"/>
      <c r="AM113" s="189" t="s">
        <v>414</v>
      </c>
      <c r="AN113" s="190"/>
      <c r="AO113" s="176">
        <f>IF(AN113="X",5,0)</f>
        <v>0</v>
      </c>
      <c r="AP113" s="572"/>
      <c r="AQ113" s="166"/>
      <c r="AR113" s="552"/>
      <c r="AS113" s="518"/>
      <c r="AT113" s="189" t="s">
        <v>414</v>
      </c>
      <c r="AU113" s="190"/>
      <c r="AV113" s="176">
        <f>IF(AU113="X",5,0)</f>
        <v>0</v>
      </c>
      <c r="AW113" s="572"/>
      <c r="AX113" s="166"/>
      <c r="AY113" s="552"/>
      <c r="AZ113" s="518"/>
      <c r="BA113" s="189" t="s">
        <v>414</v>
      </c>
      <c r="BB113" s="190"/>
      <c r="BC113" s="176">
        <f>IF(BB113="X",5,0)</f>
        <v>0</v>
      </c>
      <c r="BD113" s="572"/>
    </row>
    <row r="114" spans="1:56" ht="24" customHeight="1" thickBot="1" x14ac:dyDescent="0.3">
      <c r="A114" s="166"/>
      <c r="B114" s="520"/>
      <c r="C114" s="516"/>
      <c r="D114" s="183" t="s">
        <v>415</v>
      </c>
      <c r="E114" s="184"/>
      <c r="F114" s="176"/>
      <c r="G114" s="572"/>
      <c r="H114" s="166"/>
      <c r="I114" s="520"/>
      <c r="J114" s="516"/>
      <c r="K114" s="183" t="s">
        <v>415</v>
      </c>
      <c r="L114" s="184"/>
      <c r="M114" s="176"/>
      <c r="N114" s="572"/>
      <c r="O114" s="166"/>
      <c r="P114" s="520"/>
      <c r="Q114" s="516"/>
      <c r="R114" s="183" t="s">
        <v>415</v>
      </c>
      <c r="S114" s="184"/>
      <c r="T114" s="176"/>
      <c r="U114" s="572"/>
      <c r="V114" s="166"/>
      <c r="W114" s="520"/>
      <c r="X114" s="516"/>
      <c r="Y114" s="183" t="s">
        <v>415</v>
      </c>
      <c r="Z114" s="184"/>
      <c r="AA114" s="176"/>
      <c r="AB114" s="572"/>
      <c r="AC114" s="166"/>
      <c r="AD114" s="520"/>
      <c r="AE114" s="516"/>
      <c r="AF114" s="183" t="s">
        <v>415</v>
      </c>
      <c r="AG114" s="184"/>
      <c r="AH114" s="176"/>
      <c r="AI114" s="572"/>
      <c r="AJ114" s="166"/>
      <c r="AK114" s="520"/>
      <c r="AL114" s="516"/>
      <c r="AM114" s="183" t="s">
        <v>415</v>
      </c>
      <c r="AN114" s="184"/>
      <c r="AO114" s="176"/>
      <c r="AP114" s="572"/>
      <c r="AQ114" s="166"/>
      <c r="AR114" s="520"/>
      <c r="AS114" s="516"/>
      <c r="AT114" s="183" t="s">
        <v>415</v>
      </c>
      <c r="AU114" s="184"/>
      <c r="AV114" s="176"/>
      <c r="AW114" s="572"/>
      <c r="AX114" s="166"/>
      <c r="AY114" s="520"/>
      <c r="AZ114" s="516"/>
      <c r="BA114" s="183" t="s">
        <v>415</v>
      </c>
      <c r="BB114" s="184"/>
      <c r="BC114" s="176"/>
      <c r="BD114" s="572"/>
    </row>
    <row r="115" spans="1:56" ht="18.75" thickBot="1" x14ac:dyDescent="0.3">
      <c r="A115" s="191"/>
      <c r="B115" s="192"/>
      <c r="C115" s="192"/>
      <c r="D115" s="192"/>
      <c r="E115" s="193"/>
      <c r="F115" s="168"/>
      <c r="G115" s="572"/>
      <c r="H115" s="191"/>
      <c r="I115" s="192"/>
      <c r="J115" s="192"/>
      <c r="K115" s="192"/>
      <c r="L115" s="193"/>
      <c r="M115" s="168"/>
      <c r="N115" s="572"/>
      <c r="O115" s="191"/>
      <c r="P115" s="192"/>
      <c r="Q115" s="192"/>
      <c r="R115" s="192"/>
      <c r="S115" s="193"/>
      <c r="T115" s="168"/>
      <c r="U115" s="572"/>
      <c r="V115" s="191"/>
      <c r="W115" s="192"/>
      <c r="X115" s="192"/>
      <c r="Y115" s="192"/>
      <c r="Z115" s="193"/>
      <c r="AA115" s="168"/>
      <c r="AB115" s="572"/>
      <c r="AC115" s="191"/>
      <c r="AD115" s="192"/>
      <c r="AE115" s="192"/>
      <c r="AF115" s="192"/>
      <c r="AG115" s="193"/>
      <c r="AH115" s="168"/>
      <c r="AI115" s="572"/>
      <c r="AJ115" s="191"/>
      <c r="AK115" s="192"/>
      <c r="AL115" s="192"/>
      <c r="AM115" s="192"/>
      <c r="AN115" s="193"/>
      <c r="AO115" s="168"/>
      <c r="AP115" s="572"/>
      <c r="AQ115" s="191"/>
      <c r="AR115" s="192"/>
      <c r="AS115" s="192"/>
      <c r="AT115" s="192"/>
      <c r="AU115" s="193"/>
      <c r="AV115" s="168"/>
      <c r="AW115" s="572"/>
      <c r="AX115" s="191"/>
      <c r="AY115" s="192"/>
      <c r="AZ115" s="192"/>
      <c r="BA115" s="192"/>
      <c r="BB115" s="193"/>
      <c r="BC115" s="168"/>
      <c r="BD115" s="572"/>
    </row>
    <row r="116" spans="1:56" ht="19.5" customHeight="1" thickBot="1" x14ac:dyDescent="0.3">
      <c r="A116" s="166"/>
      <c r="B116" s="538" t="s">
        <v>418</v>
      </c>
      <c r="C116" s="539"/>
      <c r="D116" s="509" t="s">
        <v>420</v>
      </c>
      <c r="E116" s="510"/>
      <c r="F116" s="168"/>
      <c r="G116" s="572"/>
      <c r="H116" s="166"/>
      <c r="I116" s="538" t="s">
        <v>418</v>
      </c>
      <c r="J116" s="539"/>
      <c r="K116" s="509" t="s">
        <v>420</v>
      </c>
      <c r="L116" s="510"/>
      <c r="M116" s="168"/>
      <c r="N116" s="572"/>
      <c r="O116" s="166"/>
      <c r="P116" s="538" t="s">
        <v>418</v>
      </c>
      <c r="Q116" s="539"/>
      <c r="R116" s="509" t="s">
        <v>420</v>
      </c>
      <c r="S116" s="510"/>
      <c r="T116" s="168"/>
      <c r="U116" s="572"/>
      <c r="V116" s="166"/>
      <c r="W116" s="538" t="s">
        <v>418</v>
      </c>
      <c r="X116" s="539"/>
      <c r="Y116" s="509" t="s">
        <v>420</v>
      </c>
      <c r="Z116" s="510"/>
      <c r="AA116" s="168"/>
      <c r="AB116" s="572"/>
      <c r="AC116" s="166"/>
      <c r="AD116" s="538" t="s">
        <v>418</v>
      </c>
      <c r="AE116" s="539"/>
      <c r="AF116" s="509" t="s">
        <v>420</v>
      </c>
      <c r="AG116" s="510"/>
      <c r="AH116" s="168"/>
      <c r="AI116" s="572"/>
      <c r="AJ116" s="166"/>
      <c r="AK116" s="538" t="s">
        <v>418</v>
      </c>
      <c r="AL116" s="539"/>
      <c r="AM116" s="509" t="s">
        <v>420</v>
      </c>
      <c r="AN116" s="510"/>
      <c r="AO116" s="168"/>
      <c r="AP116" s="572"/>
      <c r="AQ116" s="166"/>
      <c r="AR116" s="538" t="s">
        <v>418</v>
      </c>
      <c r="AS116" s="539"/>
      <c r="AT116" s="509" t="s">
        <v>420</v>
      </c>
      <c r="AU116" s="510"/>
      <c r="AV116" s="168"/>
      <c r="AW116" s="572"/>
      <c r="AX116" s="166"/>
      <c r="AY116" s="538" t="s">
        <v>418</v>
      </c>
      <c r="AZ116" s="539"/>
      <c r="BA116" s="509" t="s">
        <v>420</v>
      </c>
      <c r="BB116" s="510"/>
      <c r="BC116" s="168"/>
      <c r="BD116" s="572"/>
    </row>
    <row r="117" spans="1:56" ht="19.5" customHeight="1" thickBot="1" x14ac:dyDescent="0.3">
      <c r="A117" s="166"/>
      <c r="B117" s="534" t="s">
        <v>419</v>
      </c>
      <c r="C117" s="535"/>
      <c r="D117" s="509" t="s">
        <v>421</v>
      </c>
      <c r="E117" s="510"/>
      <c r="F117" s="168"/>
      <c r="G117" s="572"/>
      <c r="H117" s="166"/>
      <c r="I117" s="534" t="s">
        <v>419</v>
      </c>
      <c r="J117" s="535"/>
      <c r="K117" s="509" t="s">
        <v>421</v>
      </c>
      <c r="L117" s="510"/>
      <c r="M117" s="168"/>
      <c r="N117" s="572"/>
      <c r="O117" s="166"/>
      <c r="P117" s="534" t="s">
        <v>419</v>
      </c>
      <c r="Q117" s="535"/>
      <c r="R117" s="509" t="s">
        <v>421</v>
      </c>
      <c r="S117" s="510"/>
      <c r="T117" s="168"/>
      <c r="U117" s="572"/>
      <c r="V117" s="166"/>
      <c r="W117" s="534" t="s">
        <v>419</v>
      </c>
      <c r="X117" s="535"/>
      <c r="Y117" s="509" t="s">
        <v>421</v>
      </c>
      <c r="Z117" s="510"/>
      <c r="AA117" s="168"/>
      <c r="AB117" s="572"/>
      <c r="AC117" s="166"/>
      <c r="AD117" s="534" t="s">
        <v>419</v>
      </c>
      <c r="AE117" s="535"/>
      <c r="AF117" s="509" t="s">
        <v>421</v>
      </c>
      <c r="AG117" s="510"/>
      <c r="AH117" s="168"/>
      <c r="AI117" s="572"/>
      <c r="AJ117" s="166"/>
      <c r="AK117" s="534" t="s">
        <v>419</v>
      </c>
      <c r="AL117" s="535"/>
      <c r="AM117" s="509" t="s">
        <v>421</v>
      </c>
      <c r="AN117" s="510"/>
      <c r="AO117" s="168"/>
      <c r="AP117" s="572"/>
      <c r="AQ117" s="166"/>
      <c r="AR117" s="534" t="s">
        <v>419</v>
      </c>
      <c r="AS117" s="535"/>
      <c r="AT117" s="509" t="s">
        <v>421</v>
      </c>
      <c r="AU117" s="510"/>
      <c r="AV117" s="168"/>
      <c r="AW117" s="572"/>
      <c r="AX117" s="166"/>
      <c r="AY117" s="534" t="s">
        <v>419</v>
      </c>
      <c r="AZ117" s="535"/>
      <c r="BA117" s="509" t="s">
        <v>421</v>
      </c>
      <c r="BB117" s="510"/>
      <c r="BC117" s="168"/>
      <c r="BD117" s="572"/>
    </row>
    <row r="118" spans="1:56" ht="19.5" customHeight="1" thickBot="1" x14ac:dyDescent="0.3">
      <c r="A118" s="166"/>
      <c r="B118" s="536" t="s">
        <v>452</v>
      </c>
      <c r="C118" s="537"/>
      <c r="D118" s="509" t="s">
        <v>422</v>
      </c>
      <c r="E118" s="510"/>
      <c r="F118" s="168"/>
      <c r="G118" s="572"/>
      <c r="H118" s="166"/>
      <c r="I118" s="536" t="s">
        <v>452</v>
      </c>
      <c r="J118" s="537"/>
      <c r="K118" s="509" t="s">
        <v>422</v>
      </c>
      <c r="L118" s="510"/>
      <c r="M118" s="168"/>
      <c r="N118" s="572"/>
      <c r="O118" s="166"/>
      <c r="P118" s="536" t="s">
        <v>452</v>
      </c>
      <c r="Q118" s="537"/>
      <c r="R118" s="509" t="s">
        <v>422</v>
      </c>
      <c r="S118" s="510"/>
      <c r="T118" s="168"/>
      <c r="U118" s="572"/>
      <c r="V118" s="166"/>
      <c r="W118" s="536" t="s">
        <v>452</v>
      </c>
      <c r="X118" s="537"/>
      <c r="Y118" s="509" t="s">
        <v>422</v>
      </c>
      <c r="Z118" s="510"/>
      <c r="AA118" s="168"/>
      <c r="AB118" s="572"/>
      <c r="AC118" s="166"/>
      <c r="AD118" s="536" t="s">
        <v>452</v>
      </c>
      <c r="AE118" s="537"/>
      <c r="AF118" s="509" t="s">
        <v>422</v>
      </c>
      <c r="AG118" s="510"/>
      <c r="AH118" s="168"/>
      <c r="AI118" s="572"/>
      <c r="AJ118" s="166"/>
      <c r="AK118" s="536" t="s">
        <v>452</v>
      </c>
      <c r="AL118" s="537"/>
      <c r="AM118" s="509" t="s">
        <v>422</v>
      </c>
      <c r="AN118" s="510"/>
      <c r="AO118" s="168"/>
      <c r="AP118" s="572"/>
      <c r="AQ118" s="166"/>
      <c r="AR118" s="536" t="s">
        <v>452</v>
      </c>
      <c r="AS118" s="537"/>
      <c r="AT118" s="509" t="s">
        <v>422</v>
      </c>
      <c r="AU118" s="510"/>
      <c r="AV118" s="168"/>
      <c r="AW118" s="572"/>
      <c r="AX118" s="166"/>
      <c r="AY118" s="536" t="s">
        <v>452</v>
      </c>
      <c r="AZ118" s="537"/>
      <c r="BA118" s="509" t="s">
        <v>422</v>
      </c>
      <c r="BB118" s="510"/>
      <c r="BC118" s="168"/>
      <c r="BD118" s="572"/>
    </row>
    <row r="119" spans="1:56" ht="32.25" customHeight="1" thickBot="1" x14ac:dyDescent="0.3">
      <c r="A119" s="162"/>
      <c r="B119" s="507" t="s">
        <v>455</v>
      </c>
      <c r="C119" s="508"/>
      <c r="D119" s="507">
        <f>SUM(F99:F114)</f>
        <v>100</v>
      </c>
      <c r="E119" s="508"/>
      <c r="F119" s="164"/>
      <c r="G119" s="572"/>
      <c r="H119" s="162"/>
      <c r="I119" s="507" t="s">
        <v>455</v>
      </c>
      <c r="J119" s="508"/>
      <c r="K119" s="507">
        <f>SUM(M99:M114)</f>
        <v>95</v>
      </c>
      <c r="L119" s="508"/>
      <c r="M119" s="164"/>
      <c r="N119" s="572"/>
      <c r="O119" s="162"/>
      <c r="P119" s="507" t="s">
        <v>455</v>
      </c>
      <c r="Q119" s="508"/>
      <c r="R119" s="507">
        <f>SUM(T99:T114)</f>
        <v>0</v>
      </c>
      <c r="S119" s="508"/>
      <c r="T119" s="164"/>
      <c r="U119" s="572"/>
      <c r="V119" s="162"/>
      <c r="W119" s="507" t="s">
        <v>455</v>
      </c>
      <c r="X119" s="508"/>
      <c r="Y119" s="507">
        <f>SUM(AA99:AA114)</f>
        <v>0</v>
      </c>
      <c r="Z119" s="508"/>
      <c r="AA119" s="164"/>
      <c r="AB119" s="572"/>
      <c r="AC119" s="162"/>
      <c r="AD119" s="507" t="s">
        <v>455</v>
      </c>
      <c r="AE119" s="508"/>
      <c r="AF119" s="507">
        <f>SUM(AH99:AH114)</f>
        <v>0</v>
      </c>
      <c r="AG119" s="508"/>
      <c r="AH119" s="164"/>
      <c r="AI119" s="572"/>
      <c r="AJ119" s="162"/>
      <c r="AK119" s="507" t="s">
        <v>455</v>
      </c>
      <c r="AL119" s="508"/>
      <c r="AM119" s="507">
        <f>SUM(AO99:AO114)</f>
        <v>0</v>
      </c>
      <c r="AN119" s="508"/>
      <c r="AO119" s="164"/>
      <c r="AP119" s="572"/>
      <c r="AQ119" s="162"/>
      <c r="AR119" s="507" t="s">
        <v>455</v>
      </c>
      <c r="AS119" s="508"/>
      <c r="AT119" s="507">
        <f>SUM(AV99:AV114)</f>
        <v>0</v>
      </c>
      <c r="AU119" s="508"/>
      <c r="AV119" s="164"/>
      <c r="AW119" s="572"/>
      <c r="AX119" s="162"/>
      <c r="AY119" s="507" t="s">
        <v>455</v>
      </c>
      <c r="AZ119" s="508"/>
      <c r="BA119" s="507">
        <f>SUM(BC99:BC114)</f>
        <v>0</v>
      </c>
      <c r="BB119" s="508"/>
      <c r="BC119" s="164"/>
      <c r="BD119" s="572"/>
    </row>
    <row r="120" spans="1:56" ht="27" customHeight="1" thickBot="1" x14ac:dyDescent="0.3">
      <c r="A120" s="162"/>
      <c r="B120" s="191"/>
      <c r="C120" s="191"/>
      <c r="D120" s="191"/>
      <c r="E120" s="191"/>
      <c r="F120" s="164"/>
      <c r="G120" s="572"/>
      <c r="H120" s="162"/>
      <c r="I120" s="191"/>
      <c r="J120" s="191"/>
      <c r="K120" s="191"/>
      <c r="L120" s="191"/>
      <c r="M120" s="164"/>
      <c r="N120" s="572"/>
      <c r="O120" s="162"/>
      <c r="P120" s="191"/>
      <c r="Q120" s="191"/>
      <c r="R120" s="191"/>
      <c r="S120" s="191"/>
      <c r="T120" s="164"/>
      <c r="U120" s="572"/>
      <c r="V120" s="162"/>
      <c r="W120" s="191"/>
      <c r="X120" s="191"/>
      <c r="Y120" s="191"/>
      <c r="Z120" s="191"/>
      <c r="AA120" s="164"/>
      <c r="AB120" s="572"/>
      <c r="AC120" s="162"/>
      <c r="AD120" s="191"/>
      <c r="AE120" s="191"/>
      <c r="AF120" s="191"/>
      <c r="AG120" s="191"/>
      <c r="AH120" s="164"/>
      <c r="AI120" s="572"/>
      <c r="AJ120" s="162"/>
      <c r="AK120" s="191"/>
      <c r="AL120" s="191"/>
      <c r="AM120" s="191"/>
      <c r="AN120" s="191"/>
      <c r="AO120" s="164"/>
      <c r="AP120" s="572"/>
      <c r="AQ120" s="162"/>
      <c r="AR120" s="191"/>
      <c r="AS120" s="191"/>
      <c r="AT120" s="191"/>
      <c r="AU120" s="191"/>
      <c r="AV120" s="164"/>
      <c r="AW120" s="572"/>
      <c r="AX120" s="162"/>
      <c r="AY120" s="191"/>
      <c r="AZ120" s="191"/>
      <c r="BA120" s="191"/>
      <c r="BB120" s="191"/>
      <c r="BC120" s="164"/>
      <c r="BD120" s="572"/>
    </row>
    <row r="121" spans="1:56" ht="23.25" customHeight="1" thickBot="1" x14ac:dyDescent="0.3">
      <c r="A121" s="166"/>
      <c r="B121" s="524" t="s">
        <v>442</v>
      </c>
      <c r="C121" s="525"/>
      <c r="D121" s="525"/>
      <c r="E121" s="526"/>
      <c r="F121" s="168"/>
      <c r="G121" s="572"/>
      <c r="H121" s="166"/>
      <c r="I121" s="524" t="s">
        <v>442</v>
      </c>
      <c r="J121" s="525"/>
      <c r="K121" s="525"/>
      <c r="L121" s="526"/>
      <c r="M121" s="168"/>
      <c r="N121" s="572"/>
      <c r="O121" s="166"/>
      <c r="P121" s="524" t="s">
        <v>442</v>
      </c>
      <c r="Q121" s="525"/>
      <c r="R121" s="525"/>
      <c r="S121" s="526"/>
      <c r="T121" s="168"/>
      <c r="U121" s="572"/>
      <c r="V121" s="166"/>
      <c r="W121" s="524" t="s">
        <v>442</v>
      </c>
      <c r="X121" s="525"/>
      <c r="Y121" s="525"/>
      <c r="Z121" s="526"/>
      <c r="AA121" s="168"/>
      <c r="AB121" s="572"/>
      <c r="AC121" s="166"/>
      <c r="AD121" s="524" t="s">
        <v>442</v>
      </c>
      <c r="AE121" s="525"/>
      <c r="AF121" s="525"/>
      <c r="AG121" s="526"/>
      <c r="AH121" s="168"/>
      <c r="AI121" s="572"/>
      <c r="AJ121" s="166"/>
      <c r="AK121" s="524" t="s">
        <v>442</v>
      </c>
      <c r="AL121" s="525"/>
      <c r="AM121" s="525"/>
      <c r="AN121" s="526"/>
      <c r="AO121" s="168"/>
      <c r="AP121" s="572"/>
      <c r="AQ121" s="166"/>
      <c r="AR121" s="524" t="s">
        <v>442</v>
      </c>
      <c r="AS121" s="525"/>
      <c r="AT121" s="525"/>
      <c r="AU121" s="526"/>
      <c r="AV121" s="168"/>
      <c r="AW121" s="572"/>
      <c r="AX121" s="166"/>
      <c r="AY121" s="524" t="s">
        <v>442</v>
      </c>
      <c r="AZ121" s="525"/>
      <c r="BA121" s="525"/>
      <c r="BB121" s="526"/>
      <c r="BC121" s="168"/>
      <c r="BD121" s="572"/>
    </row>
    <row r="122" spans="1:56" ht="36" customHeight="1" thickBot="1" x14ac:dyDescent="0.3">
      <c r="A122" s="166"/>
      <c r="B122" s="194" t="s">
        <v>443</v>
      </c>
      <c r="C122" s="527" t="s">
        <v>444</v>
      </c>
      <c r="D122" s="528"/>
      <c r="E122" s="175" t="s">
        <v>416</v>
      </c>
      <c r="F122" s="168"/>
      <c r="G122" s="572"/>
      <c r="H122" s="166"/>
      <c r="I122" s="194" t="s">
        <v>443</v>
      </c>
      <c r="J122" s="527" t="s">
        <v>444</v>
      </c>
      <c r="K122" s="528"/>
      <c r="L122" s="175" t="s">
        <v>416</v>
      </c>
      <c r="M122" s="168"/>
      <c r="N122" s="572"/>
      <c r="O122" s="166"/>
      <c r="P122" s="194" t="s">
        <v>443</v>
      </c>
      <c r="Q122" s="527" t="s">
        <v>444</v>
      </c>
      <c r="R122" s="528"/>
      <c r="S122" s="175" t="s">
        <v>416</v>
      </c>
      <c r="T122" s="168"/>
      <c r="U122" s="572"/>
      <c r="V122" s="166"/>
      <c r="W122" s="194" t="s">
        <v>443</v>
      </c>
      <c r="X122" s="527" t="s">
        <v>444</v>
      </c>
      <c r="Y122" s="528"/>
      <c r="Z122" s="175" t="s">
        <v>416</v>
      </c>
      <c r="AA122" s="168"/>
      <c r="AB122" s="572"/>
      <c r="AC122" s="166"/>
      <c r="AD122" s="194" t="s">
        <v>443</v>
      </c>
      <c r="AE122" s="527" t="s">
        <v>444</v>
      </c>
      <c r="AF122" s="528"/>
      <c r="AG122" s="175" t="s">
        <v>416</v>
      </c>
      <c r="AH122" s="168"/>
      <c r="AI122" s="572"/>
      <c r="AJ122" s="166"/>
      <c r="AK122" s="194" t="s">
        <v>443</v>
      </c>
      <c r="AL122" s="527" t="s">
        <v>444</v>
      </c>
      <c r="AM122" s="528"/>
      <c r="AN122" s="175" t="s">
        <v>416</v>
      </c>
      <c r="AO122" s="168"/>
      <c r="AP122" s="572"/>
      <c r="AQ122" s="166"/>
      <c r="AR122" s="194" t="s">
        <v>443</v>
      </c>
      <c r="AS122" s="527" t="s">
        <v>444</v>
      </c>
      <c r="AT122" s="528"/>
      <c r="AU122" s="175" t="s">
        <v>416</v>
      </c>
      <c r="AV122" s="168"/>
      <c r="AW122" s="572"/>
      <c r="AX122" s="166"/>
      <c r="AY122" s="194" t="s">
        <v>443</v>
      </c>
      <c r="AZ122" s="527" t="s">
        <v>444</v>
      </c>
      <c r="BA122" s="528"/>
      <c r="BB122" s="175" t="s">
        <v>416</v>
      </c>
      <c r="BC122" s="168"/>
      <c r="BD122" s="572"/>
    </row>
    <row r="123" spans="1:56" ht="23.25" customHeight="1" thickBot="1" x14ac:dyDescent="0.3">
      <c r="A123" s="166"/>
      <c r="B123" s="195" t="s">
        <v>418</v>
      </c>
      <c r="C123" s="529" t="s">
        <v>445</v>
      </c>
      <c r="D123" s="530"/>
      <c r="E123" s="196" t="s">
        <v>486</v>
      </c>
      <c r="F123" s="176">
        <f>IF(E123="X",2,"")</f>
        <v>2</v>
      </c>
      <c r="G123" s="572"/>
      <c r="H123" s="166"/>
      <c r="I123" s="195" t="s">
        <v>418</v>
      </c>
      <c r="J123" s="529" t="s">
        <v>445</v>
      </c>
      <c r="K123" s="530"/>
      <c r="L123" s="196" t="s">
        <v>486</v>
      </c>
      <c r="M123" s="176">
        <f>IF(L123="X",2,"")</f>
        <v>2</v>
      </c>
      <c r="N123" s="572"/>
      <c r="O123" s="166"/>
      <c r="P123" s="195" t="s">
        <v>418</v>
      </c>
      <c r="Q123" s="529" t="s">
        <v>445</v>
      </c>
      <c r="R123" s="530"/>
      <c r="S123" s="196"/>
      <c r="T123" s="176" t="str">
        <f>IF(S123="X",2,"")</f>
        <v/>
      </c>
      <c r="U123" s="572"/>
      <c r="V123" s="166"/>
      <c r="W123" s="195" t="s">
        <v>418</v>
      </c>
      <c r="X123" s="529" t="s">
        <v>445</v>
      </c>
      <c r="Y123" s="530"/>
      <c r="Z123" s="196"/>
      <c r="AA123" s="176" t="str">
        <f>IF(Z123="X",2,"")</f>
        <v/>
      </c>
      <c r="AB123" s="572"/>
      <c r="AC123" s="166"/>
      <c r="AD123" s="195" t="s">
        <v>418</v>
      </c>
      <c r="AE123" s="529" t="s">
        <v>445</v>
      </c>
      <c r="AF123" s="530"/>
      <c r="AG123" s="196"/>
      <c r="AH123" s="176" t="str">
        <f>IF(AG123="X",2,"")</f>
        <v/>
      </c>
      <c r="AI123" s="572"/>
      <c r="AJ123" s="166"/>
      <c r="AK123" s="195" t="s">
        <v>418</v>
      </c>
      <c r="AL123" s="529" t="s">
        <v>445</v>
      </c>
      <c r="AM123" s="530"/>
      <c r="AN123" s="196"/>
      <c r="AO123" s="176" t="str">
        <f>IF(AN123="X",2,"")</f>
        <v/>
      </c>
      <c r="AP123" s="572"/>
      <c r="AQ123" s="166"/>
      <c r="AR123" s="195" t="s">
        <v>418</v>
      </c>
      <c r="AS123" s="529" t="s">
        <v>445</v>
      </c>
      <c r="AT123" s="530"/>
      <c r="AU123" s="196"/>
      <c r="AV123" s="176" t="str">
        <f>IF(AU123="X",2,"")</f>
        <v/>
      </c>
      <c r="AW123" s="572"/>
      <c r="AX123" s="166"/>
      <c r="AY123" s="195" t="s">
        <v>418</v>
      </c>
      <c r="AZ123" s="529" t="s">
        <v>445</v>
      </c>
      <c r="BA123" s="530"/>
      <c r="BB123" s="196"/>
      <c r="BC123" s="176" t="str">
        <f>IF(BB123="X",2,"")</f>
        <v/>
      </c>
      <c r="BD123" s="572"/>
    </row>
    <row r="124" spans="1:56" ht="23.25" customHeight="1" thickBot="1" x14ac:dyDescent="0.3">
      <c r="A124" s="166"/>
      <c r="B124" s="197" t="s">
        <v>419</v>
      </c>
      <c r="C124" s="529" t="s">
        <v>446</v>
      </c>
      <c r="D124" s="530"/>
      <c r="E124" s="196"/>
      <c r="F124" s="176" t="str">
        <f>IF(E124="X",1,"")</f>
        <v/>
      </c>
      <c r="G124" s="572"/>
      <c r="H124" s="166"/>
      <c r="I124" s="197" t="s">
        <v>419</v>
      </c>
      <c r="J124" s="529" t="s">
        <v>446</v>
      </c>
      <c r="K124" s="530"/>
      <c r="L124" s="196"/>
      <c r="M124" s="176" t="str">
        <f>IF(L124="X",1,"")</f>
        <v/>
      </c>
      <c r="N124" s="572"/>
      <c r="O124" s="166"/>
      <c r="P124" s="197" t="s">
        <v>419</v>
      </c>
      <c r="Q124" s="529" t="s">
        <v>446</v>
      </c>
      <c r="R124" s="530"/>
      <c r="S124" s="196"/>
      <c r="T124" s="176" t="str">
        <f>IF(S124="X",1,"")</f>
        <v/>
      </c>
      <c r="U124" s="572"/>
      <c r="V124" s="166"/>
      <c r="W124" s="197" t="s">
        <v>419</v>
      </c>
      <c r="X124" s="529" t="s">
        <v>446</v>
      </c>
      <c r="Y124" s="530"/>
      <c r="Z124" s="196"/>
      <c r="AA124" s="176" t="str">
        <f>IF(Z124="X",1,"")</f>
        <v/>
      </c>
      <c r="AB124" s="572"/>
      <c r="AC124" s="166"/>
      <c r="AD124" s="197" t="s">
        <v>419</v>
      </c>
      <c r="AE124" s="529" t="s">
        <v>446</v>
      </c>
      <c r="AF124" s="530"/>
      <c r="AG124" s="196"/>
      <c r="AH124" s="176" t="str">
        <f>IF(AG124="X",1,"")</f>
        <v/>
      </c>
      <c r="AI124" s="572"/>
      <c r="AJ124" s="166"/>
      <c r="AK124" s="197" t="s">
        <v>419</v>
      </c>
      <c r="AL124" s="529" t="s">
        <v>446</v>
      </c>
      <c r="AM124" s="530"/>
      <c r="AN124" s="196"/>
      <c r="AO124" s="176" t="str">
        <f>IF(AN124="X",1,"")</f>
        <v/>
      </c>
      <c r="AP124" s="572"/>
      <c r="AQ124" s="166"/>
      <c r="AR124" s="197" t="s">
        <v>419</v>
      </c>
      <c r="AS124" s="529" t="s">
        <v>446</v>
      </c>
      <c r="AT124" s="530"/>
      <c r="AU124" s="196"/>
      <c r="AV124" s="176" t="str">
        <f>IF(AU124="X",1,"")</f>
        <v/>
      </c>
      <c r="AW124" s="572"/>
      <c r="AX124" s="166"/>
      <c r="AY124" s="197" t="s">
        <v>419</v>
      </c>
      <c r="AZ124" s="529" t="s">
        <v>446</v>
      </c>
      <c r="BA124" s="530"/>
      <c r="BB124" s="196"/>
      <c r="BC124" s="176" t="str">
        <f>IF(BB124="X",1,"")</f>
        <v/>
      </c>
      <c r="BD124" s="572"/>
    </row>
    <row r="125" spans="1:56" ht="23.25" customHeight="1" thickBot="1" x14ac:dyDescent="0.3">
      <c r="A125" s="162"/>
      <c r="B125" s="198" t="s">
        <v>452</v>
      </c>
      <c r="C125" s="529" t="s">
        <v>447</v>
      </c>
      <c r="D125" s="530"/>
      <c r="E125" s="196"/>
      <c r="F125" s="176" t="str">
        <f>IF(E125="X",0.1,"")</f>
        <v/>
      </c>
      <c r="G125" s="572"/>
      <c r="H125" s="162"/>
      <c r="I125" s="198" t="s">
        <v>452</v>
      </c>
      <c r="J125" s="529" t="s">
        <v>447</v>
      </c>
      <c r="K125" s="530"/>
      <c r="L125" s="196"/>
      <c r="M125" s="176" t="str">
        <f>IF(L125="X",0.1,"")</f>
        <v/>
      </c>
      <c r="N125" s="572"/>
      <c r="O125" s="162"/>
      <c r="P125" s="198" t="s">
        <v>452</v>
      </c>
      <c r="Q125" s="529" t="s">
        <v>447</v>
      </c>
      <c r="R125" s="530"/>
      <c r="S125" s="196"/>
      <c r="T125" s="176" t="str">
        <f>IF(S125="X",0.1,"")</f>
        <v/>
      </c>
      <c r="U125" s="572"/>
      <c r="V125" s="162"/>
      <c r="W125" s="198" t="s">
        <v>452</v>
      </c>
      <c r="X125" s="529" t="s">
        <v>447</v>
      </c>
      <c r="Y125" s="530"/>
      <c r="Z125" s="196"/>
      <c r="AA125" s="176" t="str">
        <f>IF(Z125="X",0.1,"")</f>
        <v/>
      </c>
      <c r="AB125" s="572"/>
      <c r="AC125" s="162"/>
      <c r="AD125" s="198" t="s">
        <v>452</v>
      </c>
      <c r="AE125" s="529" t="s">
        <v>447</v>
      </c>
      <c r="AF125" s="530"/>
      <c r="AG125" s="196"/>
      <c r="AH125" s="176" t="str">
        <f>IF(AG125="X",0.1,"")</f>
        <v/>
      </c>
      <c r="AI125" s="572"/>
      <c r="AJ125" s="162"/>
      <c r="AK125" s="198" t="s">
        <v>452</v>
      </c>
      <c r="AL125" s="529" t="s">
        <v>447</v>
      </c>
      <c r="AM125" s="530"/>
      <c r="AN125" s="196"/>
      <c r="AO125" s="176" t="str">
        <f>IF(AN125="X",0.1,"")</f>
        <v/>
      </c>
      <c r="AP125" s="572"/>
      <c r="AQ125" s="162"/>
      <c r="AR125" s="198" t="s">
        <v>452</v>
      </c>
      <c r="AS125" s="529" t="s">
        <v>447</v>
      </c>
      <c r="AT125" s="530"/>
      <c r="AU125" s="196"/>
      <c r="AV125" s="176" t="str">
        <f>IF(AU125="X",0.1,"")</f>
        <v/>
      </c>
      <c r="AW125" s="572"/>
      <c r="AX125" s="162"/>
      <c r="AY125" s="198" t="s">
        <v>452</v>
      </c>
      <c r="AZ125" s="529" t="s">
        <v>447</v>
      </c>
      <c r="BA125" s="530"/>
      <c r="BB125" s="196"/>
      <c r="BC125" s="176" t="str">
        <f>IF(BB125="X",0.1,"")</f>
        <v/>
      </c>
      <c r="BD125" s="572"/>
    </row>
    <row r="126" spans="1:56" ht="23.25" customHeight="1" thickBot="1" x14ac:dyDescent="0.3">
      <c r="A126" s="191"/>
      <c r="B126" s="507" t="s">
        <v>454</v>
      </c>
      <c r="C126" s="508"/>
      <c r="D126" s="507" t="str">
        <f>IF(F126=2,"FUERTE",IF(F126=1,"MODERADO",IF(F126=0.1,"DÉBIL","")))</f>
        <v>FUERTE</v>
      </c>
      <c r="E126" s="508"/>
      <c r="F126" s="176">
        <f>SUM(F123:F125)</f>
        <v>2</v>
      </c>
      <c r="G126" s="572"/>
      <c r="H126" s="191"/>
      <c r="I126" s="507" t="s">
        <v>454</v>
      </c>
      <c r="J126" s="508"/>
      <c r="K126" s="507" t="str">
        <f>IF(M126=2,"FUERTE",IF(M126=1,"MODERADO",IF(M126=0.1,"DÉBIL","")))</f>
        <v>FUERTE</v>
      </c>
      <c r="L126" s="508"/>
      <c r="M126" s="176">
        <f>SUM(M123:M125)</f>
        <v>2</v>
      </c>
      <c r="N126" s="572"/>
      <c r="O126" s="191"/>
      <c r="P126" s="507" t="s">
        <v>454</v>
      </c>
      <c r="Q126" s="508"/>
      <c r="R126" s="507" t="str">
        <f>IF(T126=2,"FUERTE",IF(T126=1,"MODERADO",IF(T126=0.1,"DÉBIL","")))</f>
        <v/>
      </c>
      <c r="S126" s="508"/>
      <c r="T126" s="176">
        <f>SUM(T123:T125)</f>
        <v>0</v>
      </c>
      <c r="U126" s="572"/>
      <c r="V126" s="191"/>
      <c r="W126" s="507" t="s">
        <v>454</v>
      </c>
      <c r="X126" s="508"/>
      <c r="Y126" s="507" t="str">
        <f>IF(AA126=2,"FUERTE",IF(AA126=1,"MODERADO",IF(AA126=0.1,"DÉBIL","")))</f>
        <v/>
      </c>
      <c r="Z126" s="508"/>
      <c r="AA126" s="176">
        <f>SUM(AA123:AA125)</f>
        <v>0</v>
      </c>
      <c r="AB126" s="572"/>
      <c r="AC126" s="191"/>
      <c r="AD126" s="507" t="s">
        <v>454</v>
      </c>
      <c r="AE126" s="508"/>
      <c r="AF126" s="507" t="str">
        <f>IF(AH126=2,"FUERTE",IF(AH126=1,"MODERADO",IF(AH126=0.1,"DÉBIL","")))</f>
        <v/>
      </c>
      <c r="AG126" s="508"/>
      <c r="AH126" s="176">
        <f>SUM(AH123:AH125)</f>
        <v>0</v>
      </c>
      <c r="AI126" s="572"/>
      <c r="AJ126" s="191"/>
      <c r="AK126" s="507" t="s">
        <v>454</v>
      </c>
      <c r="AL126" s="508"/>
      <c r="AM126" s="507" t="str">
        <f>IF(AO126=2,"FUERTE",IF(AO126=1,"MODERADO",IF(AO126=0.1,"DÉBIL","")))</f>
        <v/>
      </c>
      <c r="AN126" s="508"/>
      <c r="AO126" s="176">
        <f>SUM(AO123:AO125)</f>
        <v>0</v>
      </c>
      <c r="AP126" s="572"/>
      <c r="AQ126" s="191"/>
      <c r="AR126" s="507" t="s">
        <v>454</v>
      </c>
      <c r="AS126" s="508"/>
      <c r="AT126" s="507" t="str">
        <f>IF(AV126=2,"FUERTE",IF(AV126=1,"MODERADO",IF(AV126=0.1,"DÉBIL","")))</f>
        <v/>
      </c>
      <c r="AU126" s="508"/>
      <c r="AV126" s="176">
        <f>SUM(AV123:AV125)</f>
        <v>0</v>
      </c>
      <c r="AW126" s="572"/>
      <c r="AX126" s="191"/>
      <c r="AY126" s="507" t="s">
        <v>454</v>
      </c>
      <c r="AZ126" s="508"/>
      <c r="BA126" s="507" t="str">
        <f>IF(BC126=2,"FUERTE",IF(BC126=1,"MODERADO",IF(BC126=0.1,"DÉBIL","")))</f>
        <v/>
      </c>
      <c r="BB126" s="508"/>
      <c r="BC126" s="176">
        <f>SUM(BC123:BC125)</f>
        <v>0</v>
      </c>
      <c r="BD126" s="572"/>
    </row>
    <row r="127" spans="1:56" ht="37.5" customHeight="1" thickBot="1" x14ac:dyDescent="0.3">
      <c r="A127" s="162"/>
      <c r="B127" s="199"/>
      <c r="C127" s="199"/>
      <c r="D127" s="199"/>
      <c r="E127" s="199"/>
      <c r="F127" s="164"/>
      <c r="G127" s="572"/>
      <c r="H127" s="162"/>
      <c r="I127" s="199"/>
      <c r="J127" s="199"/>
      <c r="K127" s="199"/>
      <c r="L127" s="199"/>
      <c r="M127" s="164"/>
      <c r="N127" s="572"/>
      <c r="O127" s="162"/>
      <c r="P127" s="199"/>
      <c r="Q127" s="199"/>
      <c r="R127" s="199"/>
      <c r="S127" s="199"/>
      <c r="T127" s="164"/>
      <c r="U127" s="572"/>
      <c r="V127" s="162"/>
      <c r="W127" s="199"/>
      <c r="X127" s="199"/>
      <c r="Y127" s="199"/>
      <c r="Z127" s="199"/>
      <c r="AA127" s="164"/>
      <c r="AB127" s="572"/>
      <c r="AC127" s="162"/>
      <c r="AD127" s="199"/>
      <c r="AE127" s="199"/>
      <c r="AF127" s="199"/>
      <c r="AG127" s="199"/>
      <c r="AH127" s="164"/>
      <c r="AI127" s="572"/>
      <c r="AJ127" s="162"/>
      <c r="AK127" s="199"/>
      <c r="AL127" s="199"/>
      <c r="AM127" s="199"/>
      <c r="AN127" s="199"/>
      <c r="AO127" s="164"/>
      <c r="AP127" s="572"/>
      <c r="AQ127" s="162"/>
      <c r="AR127" s="199"/>
      <c r="AS127" s="199"/>
      <c r="AT127" s="199"/>
      <c r="AU127" s="199"/>
      <c r="AV127" s="164"/>
      <c r="AW127" s="572"/>
      <c r="AX127" s="162"/>
      <c r="AY127" s="199"/>
      <c r="AZ127" s="199"/>
      <c r="BA127" s="199"/>
      <c r="BB127" s="199"/>
      <c r="BC127" s="164"/>
      <c r="BD127" s="572"/>
    </row>
    <row r="128" spans="1:56" ht="18.75" thickBot="1" x14ac:dyDescent="0.3">
      <c r="A128" s="166"/>
      <c r="B128" s="524" t="s">
        <v>448</v>
      </c>
      <c r="C128" s="525"/>
      <c r="D128" s="525"/>
      <c r="E128" s="526"/>
      <c r="F128" s="168"/>
      <c r="G128" s="572"/>
      <c r="H128" s="166"/>
      <c r="I128" s="524" t="s">
        <v>448</v>
      </c>
      <c r="J128" s="525"/>
      <c r="K128" s="525"/>
      <c r="L128" s="526"/>
      <c r="M128" s="168"/>
      <c r="N128" s="572"/>
      <c r="O128" s="166"/>
      <c r="P128" s="524" t="s">
        <v>448</v>
      </c>
      <c r="Q128" s="525"/>
      <c r="R128" s="525"/>
      <c r="S128" s="526"/>
      <c r="T128" s="168"/>
      <c r="U128" s="572"/>
      <c r="V128" s="166"/>
      <c r="W128" s="524" t="s">
        <v>448</v>
      </c>
      <c r="X128" s="525"/>
      <c r="Y128" s="525"/>
      <c r="Z128" s="526"/>
      <c r="AA128" s="168"/>
      <c r="AB128" s="572"/>
      <c r="AC128" s="166"/>
      <c r="AD128" s="524" t="s">
        <v>448</v>
      </c>
      <c r="AE128" s="525"/>
      <c r="AF128" s="525"/>
      <c r="AG128" s="526"/>
      <c r="AH128" s="168"/>
      <c r="AI128" s="572"/>
      <c r="AJ128" s="166"/>
      <c r="AK128" s="524" t="s">
        <v>448</v>
      </c>
      <c r="AL128" s="525"/>
      <c r="AM128" s="525"/>
      <c r="AN128" s="526"/>
      <c r="AO128" s="168"/>
      <c r="AP128" s="572"/>
      <c r="AQ128" s="166"/>
      <c r="AR128" s="524" t="s">
        <v>448</v>
      </c>
      <c r="AS128" s="525"/>
      <c r="AT128" s="525"/>
      <c r="AU128" s="526"/>
      <c r="AV128" s="168"/>
      <c r="AW128" s="572"/>
      <c r="AX128" s="166"/>
      <c r="AY128" s="524" t="s">
        <v>448</v>
      </c>
      <c r="AZ128" s="525"/>
      <c r="BA128" s="525"/>
      <c r="BB128" s="526"/>
      <c r="BC128" s="168"/>
      <c r="BD128" s="572"/>
    </row>
    <row r="129" spans="1:56" ht="76.5" customHeight="1" thickBot="1" x14ac:dyDescent="0.3">
      <c r="A129" s="166"/>
      <c r="B129" s="201" t="s">
        <v>449</v>
      </c>
      <c r="C129" s="201" t="s">
        <v>453</v>
      </c>
      <c r="D129" s="201" t="s">
        <v>450</v>
      </c>
      <c r="E129" s="201" t="s">
        <v>451</v>
      </c>
      <c r="F129" s="168"/>
      <c r="G129" s="572"/>
      <c r="H129" s="166"/>
      <c r="I129" s="201" t="s">
        <v>449</v>
      </c>
      <c r="J129" s="201" t="s">
        <v>453</v>
      </c>
      <c r="K129" s="201" t="s">
        <v>450</v>
      </c>
      <c r="L129" s="201" t="s">
        <v>451</v>
      </c>
      <c r="M129" s="168"/>
      <c r="N129" s="572"/>
      <c r="O129" s="166"/>
      <c r="P129" s="201" t="s">
        <v>449</v>
      </c>
      <c r="Q129" s="201" t="s">
        <v>453</v>
      </c>
      <c r="R129" s="201" t="s">
        <v>450</v>
      </c>
      <c r="S129" s="201" t="s">
        <v>451</v>
      </c>
      <c r="T129" s="168"/>
      <c r="U129" s="572"/>
      <c r="V129" s="166"/>
      <c r="W129" s="201" t="s">
        <v>449</v>
      </c>
      <c r="X129" s="201" t="s">
        <v>453</v>
      </c>
      <c r="Y129" s="201" t="s">
        <v>450</v>
      </c>
      <c r="Z129" s="201" t="s">
        <v>451</v>
      </c>
      <c r="AA129" s="168"/>
      <c r="AB129" s="572"/>
      <c r="AC129" s="166"/>
      <c r="AD129" s="201" t="s">
        <v>449</v>
      </c>
      <c r="AE129" s="201" t="s">
        <v>453</v>
      </c>
      <c r="AF129" s="201" t="s">
        <v>450</v>
      </c>
      <c r="AG129" s="201" t="s">
        <v>451</v>
      </c>
      <c r="AH129" s="168"/>
      <c r="AI129" s="572"/>
      <c r="AJ129" s="166"/>
      <c r="AK129" s="201" t="s">
        <v>449</v>
      </c>
      <c r="AL129" s="201" t="s">
        <v>453</v>
      </c>
      <c r="AM129" s="201" t="s">
        <v>450</v>
      </c>
      <c r="AN129" s="201" t="s">
        <v>451</v>
      </c>
      <c r="AO129" s="168"/>
      <c r="AP129" s="572"/>
      <c r="AQ129" s="166"/>
      <c r="AR129" s="201" t="s">
        <v>449</v>
      </c>
      <c r="AS129" s="201" t="s">
        <v>453</v>
      </c>
      <c r="AT129" s="201" t="s">
        <v>450</v>
      </c>
      <c r="AU129" s="201" t="s">
        <v>451</v>
      </c>
      <c r="AV129" s="168"/>
      <c r="AW129" s="572"/>
      <c r="AX129" s="166"/>
      <c r="AY129" s="201" t="s">
        <v>449</v>
      </c>
      <c r="AZ129" s="201" t="s">
        <v>453</v>
      </c>
      <c r="BA129" s="201" t="s">
        <v>450</v>
      </c>
      <c r="BB129" s="201" t="s">
        <v>451</v>
      </c>
      <c r="BC129" s="168"/>
      <c r="BD129" s="572"/>
    </row>
    <row r="130" spans="1:56" ht="24.75" customHeight="1" thickBot="1" x14ac:dyDescent="0.3">
      <c r="A130" s="166"/>
      <c r="B130" s="196" t="str">
        <f>IF(D119=0,"",IF(D119&lt;=85,"DÉBIL",IF(D119&lt;=95,"MODERADO",IF(D119&lt;=100,"FUERTE"))))</f>
        <v>FUERTE</v>
      </c>
      <c r="C130" s="196" t="str">
        <f>D126</f>
        <v>FUERTE</v>
      </c>
      <c r="D130" s="202" t="str">
        <f>IFERROR(IF(D131=0,"DÉBIL",IF(D131&lt;=50,"MODERADO",IF(D131=100,"FUERTE",""))),"")</f>
        <v>FUERTE</v>
      </c>
      <c r="E130" s="196" t="str">
        <f>IF(D130="FUERTE","NO",IF(D130="MODERADO","SI",IF(D130="DÉBIL","SI","")))</f>
        <v>NO</v>
      </c>
      <c r="F130" s="168"/>
      <c r="G130" s="572"/>
      <c r="H130" s="166"/>
      <c r="I130" s="196" t="str">
        <f>IF(K119=0,"",IF(K119&lt;=85,"DÉBIL",IF(K119&lt;=95,"MODERADO",IF(K119&lt;=100,"FUERTE"))))</f>
        <v>MODERADO</v>
      </c>
      <c r="J130" s="196" t="str">
        <f>K126</f>
        <v>FUERTE</v>
      </c>
      <c r="K130" s="202" t="str">
        <f>IFERROR(IF(K131=0,"DÉBIL",IF(K131&lt;=50,"MODERADO",IF(K131=100,"FUERTE",""))),"")</f>
        <v>MODERADO</v>
      </c>
      <c r="L130" s="196" t="str">
        <f>IF(K130="FUERTE","NO",IF(K130="MODERADO","SI",IF(K130="DÉBIL","SI","")))</f>
        <v>SI</v>
      </c>
      <c r="M130" s="168"/>
      <c r="N130" s="572"/>
      <c r="O130" s="166"/>
      <c r="P130" s="196" t="str">
        <f>IF(R119=0,"",IF(R119&lt;=85,"DÉBIL",IF(R119&lt;=95,"MODERADO",IF(R119&lt;=100,"FUERTE"))))</f>
        <v/>
      </c>
      <c r="Q130" s="196" t="str">
        <f>R126</f>
        <v/>
      </c>
      <c r="R130" s="202" t="str">
        <f>IFERROR(IF(R131=0,"DÉBIL",IF(R131&lt;=50,"MODERADO",IF(R131=100,"FUERTE",""))),"")</f>
        <v/>
      </c>
      <c r="S130" s="196" t="str">
        <f>IF(R130="FUERTE","NO",IF(R130="MODERADO","SI",IF(R130="DÉBIL","SI","")))</f>
        <v/>
      </c>
      <c r="T130" s="168"/>
      <c r="U130" s="572"/>
      <c r="V130" s="166"/>
      <c r="W130" s="196" t="str">
        <f>IF(Y119=0,"",IF(Y119&lt;=85,"DÉBIL",IF(Y119&lt;=95,"MODERADO",IF(Y119&lt;=100,"FUERTE"))))</f>
        <v/>
      </c>
      <c r="X130" s="196" t="str">
        <f>Y126</f>
        <v/>
      </c>
      <c r="Y130" s="202" t="str">
        <f>IFERROR(IF(Y131=0,"DÉBIL",IF(Y131&lt;=50,"MODERADO",IF(Y131=100,"FUERTE",""))),"")</f>
        <v/>
      </c>
      <c r="Z130" s="196" t="str">
        <f>IF(Y130="FUERTE","NO",IF(Y130="MODERADO","SI",IF(Y130="DÉBIL","SI","")))</f>
        <v/>
      </c>
      <c r="AA130" s="168"/>
      <c r="AB130" s="572"/>
      <c r="AC130" s="166"/>
      <c r="AD130" s="196" t="str">
        <f>IF(AF119=0,"",IF(AF119&lt;=85,"DÉBIL",IF(AF119&lt;=95,"MODERADO",IF(AF119&lt;=100,"FUERTE"))))</f>
        <v/>
      </c>
      <c r="AE130" s="196" t="str">
        <f>AF126</f>
        <v/>
      </c>
      <c r="AF130" s="202" t="str">
        <f>IFERROR(IF(AF131=0,"DÉBIL",IF(AF131&lt;=50,"MODERADO",IF(AF131=100,"FUERTE",""))),"")</f>
        <v/>
      </c>
      <c r="AG130" s="196" t="str">
        <f>IF(AF130="FUERTE","NO",IF(AF130="MODERADO","SI",IF(AF130="DÉBIL","SI","")))</f>
        <v/>
      </c>
      <c r="AH130" s="168"/>
      <c r="AI130" s="572"/>
      <c r="AJ130" s="166"/>
      <c r="AK130" s="196" t="str">
        <f>IF(AM119=0,"",IF(AM119&lt;=85,"DÉBIL",IF(AM119&lt;=95,"MODERADO",IF(AM119&lt;=100,"FUERTE"))))</f>
        <v/>
      </c>
      <c r="AL130" s="196" t="str">
        <f>AM126</f>
        <v/>
      </c>
      <c r="AM130" s="202" t="str">
        <f>IFERROR(IF(AM131=0,"DÉBIL",IF(AM131&lt;=50,"MODERADO",IF(AM131=100,"FUERTE",""))),"")</f>
        <v/>
      </c>
      <c r="AN130" s="196" t="str">
        <f>IF(AM130="FUERTE","NO",IF(AM130="MODERADO","SI",IF(AM130="DÉBIL","SI","")))</f>
        <v/>
      </c>
      <c r="AO130" s="168"/>
      <c r="AP130" s="572"/>
      <c r="AQ130" s="166"/>
      <c r="AR130" s="196" t="str">
        <f>IF(AT119=0,"",IF(AT119&lt;=85,"DÉBIL",IF(AT119&lt;=95,"MODERADO",IF(AT119&lt;=100,"FUERTE"))))</f>
        <v/>
      </c>
      <c r="AS130" s="196" t="str">
        <f>AT126</f>
        <v/>
      </c>
      <c r="AT130" s="202" t="str">
        <f>IFERROR(IF(AT131=0,"DÉBIL",IF(AT131&lt;=50,"MODERADO",IF(AT131=100,"FUERTE",""))),"")</f>
        <v/>
      </c>
      <c r="AU130" s="196" t="str">
        <f>IF(AT130="FUERTE","NO",IF(AT130="MODERADO","SI",IF(AT130="DÉBIL","SI","")))</f>
        <v/>
      </c>
      <c r="AV130" s="168"/>
      <c r="AW130" s="572"/>
      <c r="AX130" s="166"/>
      <c r="AY130" s="196" t="str">
        <f>IF(BA119=0,"",IF(BA119&lt;=85,"DÉBIL",IF(BA119&lt;=95,"MODERADO",IF(BA119&lt;=100,"FUERTE"))))</f>
        <v/>
      </c>
      <c r="AZ130" s="196" t="str">
        <f>BA126</f>
        <v/>
      </c>
      <c r="BA130" s="202" t="str">
        <f>IFERROR(IF(BA131=0,"DÉBIL",IF(BA131&lt;=50,"MODERADO",IF(BA131=100,"FUERTE",""))),"")</f>
        <v/>
      </c>
      <c r="BB130" s="196" t="str">
        <f>IF(BA130="FUERTE","NO",IF(BA130="MODERADO","SI",IF(BA130="DÉBIL","SI","")))</f>
        <v/>
      </c>
      <c r="BC130" s="168"/>
      <c r="BD130" s="572"/>
    </row>
    <row r="131" spans="1:56" ht="15" hidden="1" customHeight="1" x14ac:dyDescent="0.25">
      <c r="A131" s="166"/>
      <c r="B131" s="203">
        <f>IF(B130="FUERTE",50,IF(B130="MODERADO",25,IF(B130="DÉBIL",0,"")))</f>
        <v>50</v>
      </c>
      <c r="C131" s="203">
        <f>IF(C130="FUERTE",2,IF(C130="MODERADO",1,IF(C130="DÉBIL",0,"")))</f>
        <v>2</v>
      </c>
      <c r="D131" s="203">
        <f>+C131*B131</f>
        <v>100</v>
      </c>
      <c r="E131" s="203"/>
      <c r="F131" s="168"/>
      <c r="G131" s="572"/>
      <c r="H131" s="166"/>
      <c r="I131" s="203">
        <f>IF(I130="FUERTE",50,IF(I130="MODERADO",25,IF(I130="DÉBIL",0,"")))</f>
        <v>25</v>
      </c>
      <c r="J131" s="203">
        <f>IF(J130="FUERTE",2,IF(J130="MODERADO",1,IF(J130="DÉBIL",0,"")))</f>
        <v>2</v>
      </c>
      <c r="K131" s="203">
        <f>+J131*I131</f>
        <v>50</v>
      </c>
      <c r="L131" s="203"/>
      <c r="M131" s="168"/>
      <c r="N131" s="572"/>
      <c r="O131" s="166"/>
      <c r="P131" s="203" t="str">
        <f>IF(P130="FUERTE",50,IF(P130="MODERADO",25,IF(P130="DÉBIL",0,"")))</f>
        <v/>
      </c>
      <c r="Q131" s="203" t="str">
        <f>IF(Q130="FUERTE",2,IF(Q130="MODERADO",1,IF(Q130="DÉBIL",0,"")))</f>
        <v/>
      </c>
      <c r="R131" s="203" t="e">
        <f>+Q131*P131</f>
        <v>#VALUE!</v>
      </c>
      <c r="S131" s="203"/>
      <c r="T131" s="168"/>
      <c r="U131" s="572"/>
      <c r="V131" s="166"/>
      <c r="W131" s="203" t="str">
        <f>IF(W130="FUERTE",50,IF(W130="MODERADO",25,IF(W130="DÉBIL",0,"")))</f>
        <v/>
      </c>
      <c r="X131" s="203" t="str">
        <f>IF(X130="FUERTE",2,IF(X130="MODERADO",1,IF(X130="DÉBIL",0,"")))</f>
        <v/>
      </c>
      <c r="Y131" s="203" t="e">
        <f>+X131*W131</f>
        <v>#VALUE!</v>
      </c>
      <c r="Z131" s="203"/>
      <c r="AA131" s="168"/>
      <c r="AB131" s="572"/>
      <c r="AC131" s="166"/>
      <c r="AD131" s="203" t="str">
        <f>IF(AD130="FUERTE",50,IF(AD130="MODERADO",25,IF(AD130="DÉBIL",0,"")))</f>
        <v/>
      </c>
      <c r="AE131" s="203" t="str">
        <f>IF(AE130="FUERTE",2,IF(AE130="MODERADO",1,IF(AE130="DÉBIL",0,"")))</f>
        <v/>
      </c>
      <c r="AF131" s="203" t="e">
        <f>+AE131*AD131</f>
        <v>#VALUE!</v>
      </c>
      <c r="AG131" s="203"/>
      <c r="AH131" s="168"/>
      <c r="AI131" s="572"/>
      <c r="AJ131" s="166"/>
      <c r="AK131" s="203" t="str">
        <f>IF(AK130="FUERTE",50,IF(AK130="MODERADO",25,IF(AK130="DÉBIL",0,"")))</f>
        <v/>
      </c>
      <c r="AL131" s="203" t="str">
        <f>IF(AL130="FUERTE",2,IF(AL130="MODERADO",1,IF(AL130="DÉBIL",0,"")))</f>
        <v/>
      </c>
      <c r="AM131" s="203" t="e">
        <f>+AL131*AK131</f>
        <v>#VALUE!</v>
      </c>
      <c r="AN131" s="203"/>
      <c r="AO131" s="168"/>
      <c r="AP131" s="572"/>
      <c r="AQ131" s="166"/>
      <c r="AR131" s="203" t="str">
        <f>IF(AR130="FUERTE",50,IF(AR130="MODERADO",25,IF(AR130="DÉBIL",0,"")))</f>
        <v/>
      </c>
      <c r="AS131" s="203" t="str">
        <f>IF(AS130="FUERTE",2,IF(AS130="MODERADO",1,IF(AS130="DÉBIL",0,"")))</f>
        <v/>
      </c>
      <c r="AT131" s="203" t="e">
        <f>+AS131*AR131</f>
        <v>#VALUE!</v>
      </c>
      <c r="AU131" s="203"/>
      <c r="AV131" s="168"/>
      <c r="AW131" s="572"/>
      <c r="AX131" s="166"/>
      <c r="AY131" s="203" t="str">
        <f>IF(AY130="FUERTE",50,IF(AY130="MODERADO",25,IF(AY130="DÉBIL",0,"")))</f>
        <v/>
      </c>
      <c r="AZ131" s="203" t="str">
        <f>IF(AZ130="FUERTE",2,IF(AZ130="MODERADO",1,IF(AZ130="DÉBIL",0,"")))</f>
        <v/>
      </c>
      <c r="BA131" s="203" t="e">
        <f>+AZ131*AY131</f>
        <v>#VALUE!</v>
      </c>
      <c r="BB131" s="203"/>
      <c r="BC131" s="168"/>
      <c r="BD131" s="572"/>
    </row>
    <row r="132" spans="1:56" x14ac:dyDescent="0.25">
      <c r="A132" s="162"/>
      <c r="B132" s="192"/>
      <c r="C132" s="192"/>
      <c r="D132" s="192"/>
      <c r="E132" s="192"/>
      <c r="F132" s="164"/>
      <c r="G132" s="572"/>
      <c r="H132" s="162"/>
      <c r="I132" s="192"/>
      <c r="J132" s="192"/>
      <c r="K132" s="192"/>
      <c r="L132" s="192"/>
      <c r="M132" s="164"/>
      <c r="N132" s="572"/>
      <c r="O132" s="162"/>
      <c r="P132" s="192"/>
      <c r="Q132" s="192"/>
      <c r="R132" s="192"/>
      <c r="S132" s="192"/>
      <c r="T132" s="164"/>
      <c r="U132" s="572"/>
      <c r="V132" s="162"/>
      <c r="W132" s="192"/>
      <c r="X132" s="192"/>
      <c r="Y132" s="192"/>
      <c r="Z132" s="192"/>
      <c r="AA132" s="164"/>
      <c r="AB132" s="572"/>
      <c r="AC132" s="162"/>
      <c r="AD132" s="192"/>
      <c r="AE132" s="192"/>
      <c r="AF132" s="192"/>
      <c r="AG132" s="192"/>
      <c r="AH132" s="164"/>
      <c r="AI132" s="572"/>
      <c r="AJ132" s="162"/>
      <c r="AK132" s="192"/>
      <c r="AL132" s="192"/>
      <c r="AM132" s="192"/>
      <c r="AN132" s="192"/>
      <c r="AO132" s="164"/>
      <c r="AP132" s="572"/>
      <c r="AQ132" s="162"/>
      <c r="AR132" s="192"/>
      <c r="AS132" s="192"/>
      <c r="AT132" s="192"/>
      <c r="AU132" s="192"/>
      <c r="AV132" s="164"/>
      <c r="AW132" s="572"/>
      <c r="AX132" s="162"/>
      <c r="AY132" s="192"/>
      <c r="AZ132" s="192"/>
      <c r="BA132" s="192"/>
      <c r="BB132" s="192"/>
      <c r="BC132" s="164"/>
      <c r="BD132" s="572"/>
    </row>
    <row r="133" spans="1:56" x14ac:dyDescent="0.25">
      <c r="A133" s="204"/>
      <c r="B133" s="205"/>
      <c r="C133" s="205"/>
      <c r="D133" s="205"/>
      <c r="E133" s="205"/>
      <c r="F133" s="206"/>
      <c r="G133" s="572"/>
      <c r="H133" s="204"/>
      <c r="I133" s="205"/>
      <c r="J133" s="205"/>
      <c r="K133" s="205"/>
      <c r="L133" s="205"/>
      <c r="M133" s="206"/>
      <c r="N133" s="572"/>
      <c r="O133" s="204"/>
      <c r="P133" s="205"/>
      <c r="Q133" s="205"/>
      <c r="R133" s="205"/>
      <c r="S133" s="205"/>
      <c r="T133" s="206"/>
      <c r="U133" s="572"/>
      <c r="V133" s="204"/>
      <c r="W133" s="205"/>
      <c r="X133" s="205"/>
      <c r="Y133" s="205"/>
      <c r="Z133" s="205"/>
      <c r="AA133" s="206"/>
      <c r="AB133" s="572"/>
      <c r="AC133" s="204"/>
      <c r="AD133" s="205"/>
      <c r="AE133" s="205"/>
      <c r="AF133" s="205"/>
      <c r="AG133" s="205"/>
      <c r="AH133" s="206"/>
      <c r="AI133" s="572"/>
      <c r="AJ133" s="204"/>
      <c r="AK133" s="205"/>
      <c r="AL133" s="205"/>
      <c r="AM133" s="205"/>
      <c r="AN133" s="205"/>
      <c r="AO133" s="206"/>
      <c r="AP133" s="572"/>
      <c r="AQ133" s="204"/>
      <c r="AR133" s="205"/>
      <c r="AS133" s="205"/>
      <c r="AT133" s="205"/>
      <c r="AU133" s="205"/>
      <c r="AV133" s="206"/>
      <c r="AW133" s="572"/>
      <c r="AX133" s="204"/>
      <c r="AY133" s="205"/>
      <c r="AZ133" s="205"/>
      <c r="BA133" s="205"/>
      <c r="BB133" s="205"/>
      <c r="BC133" s="206"/>
      <c r="BD133" s="572"/>
    </row>
    <row r="134" spans="1:56" s="207" customFormat="1" ht="23.25" customHeight="1" x14ac:dyDescent="0.25">
      <c r="A134" s="568"/>
      <c r="B134" s="569"/>
      <c r="C134" s="569"/>
      <c r="D134" s="569"/>
      <c r="E134" s="569"/>
      <c r="F134" s="570"/>
      <c r="G134" s="572"/>
      <c r="H134" s="568"/>
      <c r="I134" s="569"/>
      <c r="J134" s="569"/>
      <c r="K134" s="569"/>
      <c r="L134" s="569"/>
      <c r="M134" s="570"/>
      <c r="N134" s="572"/>
      <c r="O134" s="568"/>
      <c r="P134" s="569"/>
      <c r="Q134" s="569"/>
      <c r="R134" s="569"/>
      <c r="S134" s="569"/>
      <c r="T134" s="570"/>
      <c r="U134" s="572"/>
      <c r="V134" s="568"/>
      <c r="W134" s="569"/>
      <c r="X134" s="569"/>
      <c r="Y134" s="569"/>
      <c r="Z134" s="569"/>
      <c r="AA134" s="570"/>
      <c r="AB134" s="572"/>
      <c r="AC134" s="568"/>
      <c r="AD134" s="569"/>
      <c r="AE134" s="569"/>
      <c r="AF134" s="569"/>
      <c r="AG134" s="569"/>
      <c r="AH134" s="570"/>
      <c r="AI134" s="572"/>
      <c r="AJ134" s="568"/>
      <c r="AK134" s="569"/>
      <c r="AL134" s="569"/>
      <c r="AM134" s="569"/>
      <c r="AN134" s="569"/>
      <c r="AO134" s="570"/>
      <c r="AP134" s="572"/>
      <c r="AQ134" s="568"/>
      <c r="AR134" s="569"/>
      <c r="AS134" s="569"/>
      <c r="AT134" s="569"/>
      <c r="AU134" s="569"/>
      <c r="AV134" s="570"/>
      <c r="AW134" s="572"/>
      <c r="AX134" s="568"/>
      <c r="AY134" s="569"/>
      <c r="AZ134" s="569"/>
      <c r="BA134" s="569"/>
      <c r="BB134" s="569"/>
      <c r="BC134" s="570"/>
      <c r="BD134" s="572"/>
    </row>
    <row r="135" spans="1:56" ht="18.75" thickBot="1" x14ac:dyDescent="0.3">
      <c r="A135" s="162"/>
      <c r="B135" s="163"/>
      <c r="C135" s="163"/>
      <c r="D135" s="163"/>
      <c r="E135" s="163"/>
      <c r="F135" s="164"/>
      <c r="G135" s="572"/>
      <c r="H135" s="162"/>
      <c r="I135" s="163"/>
      <c r="J135" s="163"/>
      <c r="K135" s="163"/>
      <c r="L135" s="163"/>
      <c r="M135" s="164"/>
      <c r="N135" s="572"/>
      <c r="O135" s="162"/>
      <c r="P135" s="163"/>
      <c r="Q135" s="163"/>
      <c r="R135" s="163"/>
      <c r="S135" s="163"/>
      <c r="T135" s="164"/>
      <c r="U135" s="572"/>
      <c r="V135" s="162"/>
      <c r="W135" s="163"/>
      <c r="X135" s="163"/>
      <c r="Y135" s="163"/>
      <c r="Z135" s="163"/>
      <c r="AA135" s="164"/>
      <c r="AB135" s="572"/>
      <c r="AC135" s="162"/>
      <c r="AD135" s="163"/>
      <c r="AE135" s="163"/>
      <c r="AF135" s="163"/>
      <c r="AG135" s="163"/>
      <c r="AH135" s="164"/>
      <c r="AI135" s="572"/>
      <c r="AJ135" s="162"/>
      <c r="AK135" s="163"/>
      <c r="AL135" s="163"/>
      <c r="AM135" s="163"/>
      <c r="AN135" s="163"/>
      <c r="AO135" s="164"/>
      <c r="AP135" s="572"/>
      <c r="AQ135" s="162"/>
      <c r="AR135" s="163"/>
      <c r="AS135" s="163"/>
      <c r="AT135" s="163"/>
      <c r="AU135" s="163"/>
      <c r="AV135" s="164"/>
      <c r="AW135" s="572"/>
      <c r="AX135" s="162"/>
      <c r="AY135" s="163"/>
      <c r="AZ135" s="163"/>
      <c r="BA135" s="163"/>
      <c r="BB135" s="163"/>
      <c r="BC135" s="164"/>
      <c r="BD135" s="572"/>
    </row>
    <row r="136" spans="1:56" ht="101.25" customHeight="1" thickBot="1" x14ac:dyDescent="0.3">
      <c r="A136" s="166"/>
      <c r="B136" s="208" t="s">
        <v>385</v>
      </c>
      <c r="C136" s="562" t="str">
        <f>'DAFP V14'!$D$18</f>
        <v>Omitir la existencia de conflicto de intereses</v>
      </c>
      <c r="D136" s="563"/>
      <c r="E136" s="564"/>
      <c r="F136" s="168"/>
      <c r="G136" s="572"/>
      <c r="H136" s="166"/>
      <c r="I136" s="216" t="s">
        <v>385</v>
      </c>
      <c r="J136" s="562" t="str">
        <f>$C$136</f>
        <v>Omitir la existencia de conflicto de intereses</v>
      </c>
      <c r="K136" s="563"/>
      <c r="L136" s="564"/>
      <c r="M136" s="168"/>
      <c r="N136" s="572"/>
      <c r="O136" s="166"/>
      <c r="P136" s="208" t="s">
        <v>385</v>
      </c>
      <c r="Q136" s="410" t="str">
        <f>$C$136</f>
        <v>Omitir la existencia de conflicto de intereses</v>
      </c>
      <c r="R136" s="411"/>
      <c r="S136" s="412"/>
      <c r="T136" s="168"/>
      <c r="U136" s="572"/>
      <c r="V136" s="166"/>
      <c r="W136" s="208" t="s">
        <v>385</v>
      </c>
      <c r="X136" s="410" t="str">
        <f>$C136</f>
        <v>Omitir la existencia de conflicto de intereses</v>
      </c>
      <c r="Y136" s="411"/>
      <c r="Z136" s="412"/>
      <c r="AA136" s="168"/>
      <c r="AB136" s="572"/>
      <c r="AC136" s="166"/>
      <c r="AD136" s="208" t="s">
        <v>385</v>
      </c>
      <c r="AE136" s="410" t="str">
        <f>$C136</f>
        <v>Omitir la existencia de conflicto de intereses</v>
      </c>
      <c r="AF136" s="411"/>
      <c r="AG136" s="412"/>
      <c r="AH136" s="168"/>
      <c r="AI136" s="572"/>
      <c r="AJ136" s="166"/>
      <c r="AK136" s="208" t="s">
        <v>385</v>
      </c>
      <c r="AL136" s="410" t="str">
        <f>$C136</f>
        <v>Omitir la existencia de conflicto de intereses</v>
      </c>
      <c r="AM136" s="411"/>
      <c r="AN136" s="412"/>
      <c r="AO136" s="168"/>
      <c r="AP136" s="572"/>
      <c r="AQ136" s="166"/>
      <c r="AR136" s="208" t="s">
        <v>385</v>
      </c>
      <c r="AS136" s="410" t="str">
        <f>$C136</f>
        <v>Omitir la existencia de conflicto de intereses</v>
      </c>
      <c r="AT136" s="411"/>
      <c r="AU136" s="412"/>
      <c r="AV136" s="168"/>
      <c r="AW136" s="572"/>
      <c r="AX136" s="166"/>
      <c r="AY136" s="208" t="s">
        <v>385</v>
      </c>
      <c r="AZ136" s="410" t="str">
        <f>$C136</f>
        <v>Omitir la existencia de conflicto de intereses</v>
      </c>
      <c r="BA136" s="411"/>
      <c r="BB136" s="412"/>
      <c r="BC136" s="168"/>
      <c r="BD136" s="572"/>
    </row>
    <row r="137" spans="1:56" ht="108.75" customHeight="1" thickBot="1" x14ac:dyDescent="0.3">
      <c r="A137" s="166"/>
      <c r="B137" s="209" t="s">
        <v>428</v>
      </c>
      <c r="C137" s="565" t="str">
        <f>'DAFP V14'!$N18</f>
        <v>En el momento de la elaboración de un contrato, el profesional de la Oficina de Contratación, validará la existencia o no de conflicto de intereses, y en caso de existir deberá dejarlo registrado en los documentos propios del proceso, implementando a cabalidad el manual de contratación y Acuerdos de Ética; Gobierno Corporativo y Conflicto de Intereses.</v>
      </c>
      <c r="D137" s="566"/>
      <c r="E137" s="567"/>
      <c r="F137" s="168"/>
      <c r="G137" s="572"/>
      <c r="H137" s="166"/>
      <c r="I137" s="217" t="s">
        <v>459</v>
      </c>
      <c r="J137" s="565">
        <f>'DAFP V14'!$N20</f>
        <v>0</v>
      </c>
      <c r="K137" s="566"/>
      <c r="L137" s="567"/>
      <c r="M137" s="168"/>
      <c r="N137" s="572"/>
      <c r="O137" s="166"/>
      <c r="P137" s="209" t="s">
        <v>460</v>
      </c>
      <c r="Q137" s="565">
        <f>'DAFP V14'!$N21</f>
        <v>0</v>
      </c>
      <c r="R137" s="566"/>
      <c r="S137" s="567"/>
      <c r="T137" s="168"/>
      <c r="U137" s="572"/>
      <c r="V137" s="166"/>
      <c r="W137" s="209" t="s">
        <v>461</v>
      </c>
      <c r="X137" s="565" t="e">
        <f>'DAFP V14'!#REF!</f>
        <v>#REF!</v>
      </c>
      <c r="Y137" s="566"/>
      <c r="Z137" s="567"/>
      <c r="AA137" s="168"/>
      <c r="AB137" s="572"/>
      <c r="AC137" s="166"/>
      <c r="AD137" s="209" t="s">
        <v>462</v>
      </c>
      <c r="AE137" s="565" t="e">
        <f>'DAFP V14'!#REF!</f>
        <v>#REF!</v>
      </c>
      <c r="AF137" s="566"/>
      <c r="AG137" s="567"/>
      <c r="AH137" s="168"/>
      <c r="AI137" s="572"/>
      <c r="AJ137" s="166"/>
      <c r="AK137" s="209" t="s">
        <v>463</v>
      </c>
      <c r="AL137" s="565" t="e">
        <f>'DAFP V14'!#REF!</f>
        <v>#REF!</v>
      </c>
      <c r="AM137" s="566"/>
      <c r="AN137" s="567"/>
      <c r="AO137" s="168"/>
      <c r="AP137" s="572"/>
      <c r="AQ137" s="166"/>
      <c r="AR137" s="209" t="s">
        <v>464</v>
      </c>
      <c r="AS137" s="565"/>
      <c r="AT137" s="566"/>
      <c r="AU137" s="567"/>
      <c r="AV137" s="168"/>
      <c r="AW137" s="572"/>
      <c r="AX137" s="166"/>
      <c r="AY137" s="209" t="s">
        <v>465</v>
      </c>
      <c r="AZ137" s="540"/>
      <c r="BA137" s="541"/>
      <c r="BB137" s="542"/>
      <c r="BC137" s="168"/>
      <c r="BD137" s="572"/>
    </row>
    <row r="138" spans="1:56" ht="23.25" customHeight="1" thickBot="1" x14ac:dyDescent="0.3">
      <c r="A138" s="166"/>
      <c r="B138" s="210" t="s">
        <v>355</v>
      </c>
      <c r="C138" s="540" t="str">
        <f>IF($C$4="","",$C$4)</f>
        <v>LUIS ENRIQUE COLLANTE</v>
      </c>
      <c r="D138" s="541"/>
      <c r="E138" s="542"/>
      <c r="F138" s="168"/>
      <c r="G138" s="572"/>
      <c r="H138" s="166"/>
      <c r="I138" s="218" t="s">
        <v>355</v>
      </c>
      <c r="J138" s="565" t="str">
        <f>IF($C$4="","",$C$4)</f>
        <v>LUIS ENRIQUE COLLANTE</v>
      </c>
      <c r="K138" s="566"/>
      <c r="L138" s="567"/>
      <c r="M138" s="168"/>
      <c r="N138" s="572"/>
      <c r="O138" s="166"/>
      <c r="P138" s="210" t="s">
        <v>355</v>
      </c>
      <c r="Q138" s="540" t="str">
        <f>IF($C$4="","",$C$4)</f>
        <v>LUIS ENRIQUE COLLANTE</v>
      </c>
      <c r="R138" s="541"/>
      <c r="S138" s="542"/>
      <c r="T138" s="168"/>
      <c r="U138" s="572"/>
      <c r="V138" s="166"/>
      <c r="W138" s="210" t="s">
        <v>355</v>
      </c>
      <c r="X138" s="540" t="str">
        <f>IF($C$4="","",$C$4)</f>
        <v>LUIS ENRIQUE COLLANTE</v>
      </c>
      <c r="Y138" s="541"/>
      <c r="Z138" s="542"/>
      <c r="AA138" s="168"/>
      <c r="AB138" s="572"/>
      <c r="AC138" s="166"/>
      <c r="AD138" s="210" t="s">
        <v>355</v>
      </c>
      <c r="AE138" s="540" t="str">
        <f>IF($C$4="","",$C$4)</f>
        <v>LUIS ENRIQUE COLLANTE</v>
      </c>
      <c r="AF138" s="541"/>
      <c r="AG138" s="542"/>
      <c r="AH138" s="168"/>
      <c r="AI138" s="572"/>
      <c r="AJ138" s="166"/>
      <c r="AK138" s="210" t="s">
        <v>355</v>
      </c>
      <c r="AL138" s="540" t="str">
        <f>IF($C$4="","",$C$4)</f>
        <v>LUIS ENRIQUE COLLANTE</v>
      </c>
      <c r="AM138" s="541"/>
      <c r="AN138" s="542"/>
      <c r="AO138" s="168"/>
      <c r="AP138" s="572"/>
      <c r="AQ138" s="166"/>
      <c r="AR138" s="210" t="s">
        <v>355</v>
      </c>
      <c r="AS138" s="540" t="str">
        <f>IF($C$4="","",$C$4)</f>
        <v>LUIS ENRIQUE COLLANTE</v>
      </c>
      <c r="AT138" s="541"/>
      <c r="AU138" s="542"/>
      <c r="AV138" s="168"/>
      <c r="AW138" s="572"/>
      <c r="AX138" s="166"/>
      <c r="AY138" s="210" t="s">
        <v>355</v>
      </c>
      <c r="AZ138" s="540" t="str">
        <f>IF($C$4="","",$C$4)</f>
        <v>LUIS ENRIQUE COLLANTE</v>
      </c>
      <c r="BA138" s="541"/>
      <c r="BB138" s="542"/>
      <c r="BC138" s="168"/>
      <c r="BD138" s="572"/>
    </row>
    <row r="139" spans="1:56" ht="24" customHeight="1" thickBot="1" x14ac:dyDescent="0.3">
      <c r="A139" s="166"/>
      <c r="B139" s="210" t="s">
        <v>356</v>
      </c>
      <c r="C139" s="540" t="str">
        <f>IF($C$5="","",$C$5)</f>
        <v>OFICINA DE INFORMÁTICA</v>
      </c>
      <c r="D139" s="541"/>
      <c r="E139" s="542"/>
      <c r="F139" s="168"/>
      <c r="G139" s="572"/>
      <c r="H139" s="166"/>
      <c r="I139" s="218" t="s">
        <v>356</v>
      </c>
      <c r="J139" s="565" t="str">
        <f>IF($C$5="","",$C$5)</f>
        <v>OFICINA DE INFORMÁTICA</v>
      </c>
      <c r="K139" s="566"/>
      <c r="L139" s="567"/>
      <c r="M139" s="168"/>
      <c r="N139" s="572"/>
      <c r="O139" s="166"/>
      <c r="P139" s="210" t="s">
        <v>356</v>
      </c>
      <c r="Q139" s="540" t="str">
        <f>IF($C$5="","",$C$5)</f>
        <v>OFICINA DE INFORMÁTICA</v>
      </c>
      <c r="R139" s="541"/>
      <c r="S139" s="542"/>
      <c r="T139" s="168"/>
      <c r="U139" s="572"/>
      <c r="V139" s="166"/>
      <c r="W139" s="210" t="s">
        <v>356</v>
      </c>
      <c r="X139" s="540" t="str">
        <f>IF($C$5="","",$C$5)</f>
        <v>OFICINA DE INFORMÁTICA</v>
      </c>
      <c r="Y139" s="541"/>
      <c r="Z139" s="542"/>
      <c r="AA139" s="168"/>
      <c r="AB139" s="572"/>
      <c r="AC139" s="166"/>
      <c r="AD139" s="210" t="s">
        <v>356</v>
      </c>
      <c r="AE139" s="540" t="str">
        <f>IF($C$5="","",$C$5)</f>
        <v>OFICINA DE INFORMÁTICA</v>
      </c>
      <c r="AF139" s="541"/>
      <c r="AG139" s="542"/>
      <c r="AH139" s="168"/>
      <c r="AI139" s="572"/>
      <c r="AJ139" s="166"/>
      <c r="AK139" s="210" t="s">
        <v>356</v>
      </c>
      <c r="AL139" s="540" t="str">
        <f>IF($C$5="","",$C$5)</f>
        <v>OFICINA DE INFORMÁTICA</v>
      </c>
      <c r="AM139" s="541"/>
      <c r="AN139" s="542"/>
      <c r="AO139" s="168"/>
      <c r="AP139" s="572"/>
      <c r="AQ139" s="166"/>
      <c r="AR139" s="210" t="s">
        <v>356</v>
      </c>
      <c r="AS139" s="540" t="str">
        <f>IF($C$5="","",$C$5)</f>
        <v>OFICINA DE INFORMÁTICA</v>
      </c>
      <c r="AT139" s="541"/>
      <c r="AU139" s="542"/>
      <c r="AV139" s="168"/>
      <c r="AW139" s="572"/>
      <c r="AX139" s="166"/>
      <c r="AY139" s="210" t="s">
        <v>356</v>
      </c>
      <c r="AZ139" s="540" t="str">
        <f>IF($C$5="","",$C$5)</f>
        <v>OFICINA DE INFORMÁTICA</v>
      </c>
      <c r="BA139" s="541"/>
      <c r="BB139" s="542"/>
      <c r="BC139" s="168"/>
      <c r="BD139" s="572"/>
    </row>
    <row r="140" spans="1:56" ht="27.75" customHeight="1" thickBot="1" x14ac:dyDescent="0.3">
      <c r="A140" s="166"/>
      <c r="B140" s="211" t="s">
        <v>357</v>
      </c>
      <c r="C140" s="540" t="str">
        <f>IF($C$6="","",$C$6)</f>
        <v>NOVIEMBRE DE 2020</v>
      </c>
      <c r="D140" s="541"/>
      <c r="E140" s="542"/>
      <c r="F140" s="168"/>
      <c r="G140" s="572"/>
      <c r="H140" s="166"/>
      <c r="I140" s="219" t="s">
        <v>357</v>
      </c>
      <c r="J140" s="565" t="str">
        <f>IF($C$6="","",$C$6)</f>
        <v>NOVIEMBRE DE 2020</v>
      </c>
      <c r="K140" s="566"/>
      <c r="L140" s="567"/>
      <c r="M140" s="168"/>
      <c r="N140" s="572"/>
      <c r="O140" s="166"/>
      <c r="P140" s="211" t="s">
        <v>357</v>
      </c>
      <c r="Q140" s="540" t="str">
        <f>IF($C$6="","",$C$6)</f>
        <v>NOVIEMBRE DE 2020</v>
      </c>
      <c r="R140" s="541"/>
      <c r="S140" s="542"/>
      <c r="T140" s="168"/>
      <c r="U140" s="572"/>
      <c r="V140" s="166"/>
      <c r="W140" s="211" t="s">
        <v>357</v>
      </c>
      <c r="X140" s="540" t="str">
        <f>IF($C$6="","",$C$6)</f>
        <v>NOVIEMBRE DE 2020</v>
      </c>
      <c r="Y140" s="541"/>
      <c r="Z140" s="542"/>
      <c r="AA140" s="168"/>
      <c r="AB140" s="572"/>
      <c r="AC140" s="166"/>
      <c r="AD140" s="211" t="s">
        <v>357</v>
      </c>
      <c r="AE140" s="540" t="str">
        <f>IF($C$6="","",$C$6)</f>
        <v>NOVIEMBRE DE 2020</v>
      </c>
      <c r="AF140" s="541"/>
      <c r="AG140" s="542"/>
      <c r="AH140" s="168"/>
      <c r="AI140" s="572"/>
      <c r="AJ140" s="166"/>
      <c r="AK140" s="211" t="s">
        <v>357</v>
      </c>
      <c r="AL140" s="540" t="str">
        <f>IF($C$6="","",$C$6)</f>
        <v>NOVIEMBRE DE 2020</v>
      </c>
      <c r="AM140" s="541"/>
      <c r="AN140" s="542"/>
      <c r="AO140" s="168"/>
      <c r="AP140" s="572"/>
      <c r="AQ140" s="166"/>
      <c r="AR140" s="211" t="s">
        <v>357</v>
      </c>
      <c r="AS140" s="540" t="str">
        <f>IF($C$6="","",$C$6)</f>
        <v>NOVIEMBRE DE 2020</v>
      </c>
      <c r="AT140" s="541"/>
      <c r="AU140" s="542"/>
      <c r="AV140" s="168"/>
      <c r="AW140" s="572"/>
      <c r="AX140" s="166"/>
      <c r="AY140" s="211" t="s">
        <v>357</v>
      </c>
      <c r="AZ140" s="540" t="str">
        <f>IF($C$6="","",$C$6)</f>
        <v>NOVIEMBRE DE 2020</v>
      </c>
      <c r="BA140" s="541"/>
      <c r="BB140" s="542"/>
      <c r="BC140" s="168"/>
      <c r="BD140" s="572"/>
    </row>
    <row r="141" spans="1:56" ht="18.75" thickBot="1" x14ac:dyDescent="0.3">
      <c r="A141" s="166"/>
      <c r="B141" s="172"/>
      <c r="C141" s="172"/>
      <c r="D141" s="172"/>
      <c r="E141" s="173"/>
      <c r="F141" s="168"/>
      <c r="G141" s="572"/>
      <c r="H141" s="166"/>
      <c r="I141" s="172"/>
      <c r="J141" s="172"/>
      <c r="K141" s="172"/>
      <c r="L141" s="173"/>
      <c r="M141" s="168"/>
      <c r="N141" s="572"/>
      <c r="O141" s="166"/>
      <c r="P141" s="172"/>
      <c r="Q141" s="172"/>
      <c r="R141" s="172"/>
      <c r="S141" s="173"/>
      <c r="T141" s="168"/>
      <c r="U141" s="572"/>
      <c r="V141" s="166"/>
      <c r="W141" s="172"/>
      <c r="X141" s="172"/>
      <c r="Y141" s="172"/>
      <c r="Z141" s="173"/>
      <c r="AA141" s="168"/>
      <c r="AB141" s="572"/>
      <c r="AC141" s="166"/>
      <c r="AD141" s="172"/>
      <c r="AE141" s="172"/>
      <c r="AF141" s="172"/>
      <c r="AG141" s="173"/>
      <c r="AH141" s="168"/>
      <c r="AI141" s="572"/>
      <c r="AJ141" s="166"/>
      <c r="AK141" s="172"/>
      <c r="AL141" s="172"/>
      <c r="AM141" s="172"/>
      <c r="AN141" s="173"/>
      <c r="AO141" s="168"/>
      <c r="AP141" s="572"/>
      <c r="AQ141" s="166"/>
      <c r="AR141" s="172"/>
      <c r="AS141" s="172"/>
      <c r="AT141" s="172"/>
      <c r="AU141" s="173"/>
      <c r="AV141" s="168"/>
      <c r="AW141" s="572"/>
      <c r="AX141" s="166"/>
      <c r="AY141" s="172"/>
      <c r="AZ141" s="172"/>
      <c r="BA141" s="172"/>
      <c r="BB141" s="173"/>
      <c r="BC141" s="168"/>
      <c r="BD141" s="572"/>
    </row>
    <row r="142" spans="1:56" ht="16.5" customHeight="1" thickBot="1" x14ac:dyDescent="0.3">
      <c r="A142" s="166"/>
      <c r="B142" s="531" t="s">
        <v>417</v>
      </c>
      <c r="C142" s="532"/>
      <c r="D142" s="532"/>
      <c r="E142" s="533"/>
      <c r="F142" s="168"/>
      <c r="G142" s="572"/>
      <c r="H142" s="166"/>
      <c r="I142" s="531" t="s">
        <v>417</v>
      </c>
      <c r="J142" s="532"/>
      <c r="K142" s="532"/>
      <c r="L142" s="533"/>
      <c r="M142" s="168"/>
      <c r="N142" s="572"/>
      <c r="O142" s="166"/>
      <c r="P142" s="531" t="s">
        <v>417</v>
      </c>
      <c r="Q142" s="532"/>
      <c r="R142" s="532"/>
      <c r="S142" s="533"/>
      <c r="T142" s="168"/>
      <c r="U142" s="572"/>
      <c r="V142" s="166"/>
      <c r="W142" s="531" t="s">
        <v>417</v>
      </c>
      <c r="X142" s="532"/>
      <c r="Y142" s="532"/>
      <c r="Z142" s="533"/>
      <c r="AA142" s="168"/>
      <c r="AB142" s="572"/>
      <c r="AC142" s="166"/>
      <c r="AD142" s="531" t="s">
        <v>417</v>
      </c>
      <c r="AE142" s="532"/>
      <c r="AF142" s="532"/>
      <c r="AG142" s="533"/>
      <c r="AH142" s="168"/>
      <c r="AI142" s="572"/>
      <c r="AJ142" s="166"/>
      <c r="AK142" s="531" t="s">
        <v>417</v>
      </c>
      <c r="AL142" s="532"/>
      <c r="AM142" s="532"/>
      <c r="AN142" s="533"/>
      <c r="AO142" s="168"/>
      <c r="AP142" s="572"/>
      <c r="AQ142" s="166"/>
      <c r="AR142" s="531" t="s">
        <v>417</v>
      </c>
      <c r="AS142" s="532"/>
      <c r="AT142" s="532"/>
      <c r="AU142" s="533"/>
      <c r="AV142" s="168"/>
      <c r="AW142" s="572"/>
      <c r="AX142" s="166"/>
      <c r="AY142" s="531" t="s">
        <v>417</v>
      </c>
      <c r="AZ142" s="532"/>
      <c r="BA142" s="532"/>
      <c r="BB142" s="533"/>
      <c r="BC142" s="168"/>
      <c r="BD142" s="572"/>
    </row>
    <row r="143" spans="1:56" ht="54.75" thickBot="1" x14ac:dyDescent="0.3">
      <c r="A143" s="166"/>
      <c r="B143" s="558" t="s">
        <v>398</v>
      </c>
      <c r="C143" s="559"/>
      <c r="D143" s="212" t="s">
        <v>399</v>
      </c>
      <c r="E143" s="213" t="s">
        <v>416</v>
      </c>
      <c r="F143" s="176"/>
      <c r="G143" s="572"/>
      <c r="H143" s="166"/>
      <c r="I143" s="558" t="s">
        <v>398</v>
      </c>
      <c r="J143" s="559"/>
      <c r="K143" s="212" t="s">
        <v>399</v>
      </c>
      <c r="L143" s="213" t="s">
        <v>416</v>
      </c>
      <c r="M143" s="176"/>
      <c r="N143" s="572"/>
      <c r="O143" s="166"/>
      <c r="P143" s="558" t="s">
        <v>398</v>
      </c>
      <c r="Q143" s="559"/>
      <c r="R143" s="212" t="s">
        <v>399</v>
      </c>
      <c r="S143" s="213" t="s">
        <v>416</v>
      </c>
      <c r="T143" s="176"/>
      <c r="U143" s="572"/>
      <c r="V143" s="166"/>
      <c r="W143" s="558" t="s">
        <v>398</v>
      </c>
      <c r="X143" s="559"/>
      <c r="Y143" s="212" t="s">
        <v>399</v>
      </c>
      <c r="Z143" s="213" t="s">
        <v>416</v>
      </c>
      <c r="AA143" s="176"/>
      <c r="AB143" s="572"/>
      <c r="AC143" s="166"/>
      <c r="AD143" s="558" t="s">
        <v>398</v>
      </c>
      <c r="AE143" s="559"/>
      <c r="AF143" s="212" t="s">
        <v>399</v>
      </c>
      <c r="AG143" s="213" t="s">
        <v>416</v>
      </c>
      <c r="AH143" s="176"/>
      <c r="AI143" s="572"/>
      <c r="AJ143" s="166"/>
      <c r="AK143" s="558" t="s">
        <v>398</v>
      </c>
      <c r="AL143" s="559"/>
      <c r="AM143" s="212" t="s">
        <v>399</v>
      </c>
      <c r="AN143" s="213" t="s">
        <v>416</v>
      </c>
      <c r="AO143" s="176"/>
      <c r="AP143" s="572"/>
      <c r="AQ143" s="166"/>
      <c r="AR143" s="558" t="s">
        <v>398</v>
      </c>
      <c r="AS143" s="559"/>
      <c r="AT143" s="212" t="s">
        <v>399</v>
      </c>
      <c r="AU143" s="213" t="s">
        <v>416</v>
      </c>
      <c r="AV143" s="176"/>
      <c r="AW143" s="572"/>
      <c r="AX143" s="166"/>
      <c r="AY143" s="558" t="s">
        <v>398</v>
      </c>
      <c r="AZ143" s="559"/>
      <c r="BA143" s="212" t="s">
        <v>399</v>
      </c>
      <c r="BB143" s="213" t="s">
        <v>416</v>
      </c>
      <c r="BC143" s="176"/>
      <c r="BD143" s="572"/>
    </row>
    <row r="144" spans="1:56" ht="26.25" customHeight="1" x14ac:dyDescent="0.25">
      <c r="A144" s="166"/>
      <c r="B144" s="553" t="s">
        <v>430</v>
      </c>
      <c r="C144" s="511" t="s">
        <v>429</v>
      </c>
      <c r="D144" s="177" t="s">
        <v>400</v>
      </c>
      <c r="E144" s="178" t="s">
        <v>486</v>
      </c>
      <c r="F144" s="176">
        <f>IF(E144="X",15,0)</f>
        <v>15</v>
      </c>
      <c r="G144" s="572"/>
      <c r="H144" s="166"/>
      <c r="I144" s="553" t="s">
        <v>430</v>
      </c>
      <c r="J144" s="511" t="s">
        <v>429</v>
      </c>
      <c r="K144" s="177" t="s">
        <v>400</v>
      </c>
      <c r="L144" s="178"/>
      <c r="M144" s="176">
        <f>IF(L144="X",15,0)</f>
        <v>0</v>
      </c>
      <c r="N144" s="572"/>
      <c r="O144" s="166"/>
      <c r="P144" s="553" t="s">
        <v>430</v>
      </c>
      <c r="Q144" s="511" t="s">
        <v>429</v>
      </c>
      <c r="R144" s="177" t="s">
        <v>400</v>
      </c>
      <c r="S144" s="178"/>
      <c r="T144" s="176">
        <f>IF(S144="X",15,0)</f>
        <v>0</v>
      </c>
      <c r="U144" s="572"/>
      <c r="V144" s="166"/>
      <c r="W144" s="553" t="s">
        <v>430</v>
      </c>
      <c r="X144" s="511" t="s">
        <v>429</v>
      </c>
      <c r="Y144" s="177" t="s">
        <v>400</v>
      </c>
      <c r="Z144" s="178"/>
      <c r="AA144" s="176">
        <f>IF(Z144="X",15,0)</f>
        <v>0</v>
      </c>
      <c r="AB144" s="572"/>
      <c r="AC144" s="166"/>
      <c r="AD144" s="553" t="s">
        <v>430</v>
      </c>
      <c r="AE144" s="511" t="s">
        <v>429</v>
      </c>
      <c r="AF144" s="177" t="s">
        <v>400</v>
      </c>
      <c r="AG144" s="178"/>
      <c r="AH144" s="176">
        <f>IF(AG144="X",15,0)</f>
        <v>0</v>
      </c>
      <c r="AI144" s="572"/>
      <c r="AJ144" s="166"/>
      <c r="AK144" s="553" t="s">
        <v>430</v>
      </c>
      <c r="AL144" s="511" t="s">
        <v>429</v>
      </c>
      <c r="AM144" s="177" t="s">
        <v>400</v>
      </c>
      <c r="AN144" s="178"/>
      <c r="AO144" s="176">
        <f>IF(AN144="X",15,0)</f>
        <v>0</v>
      </c>
      <c r="AP144" s="572"/>
      <c r="AQ144" s="166"/>
      <c r="AR144" s="553" t="s">
        <v>430</v>
      </c>
      <c r="AS144" s="511" t="s">
        <v>429</v>
      </c>
      <c r="AT144" s="177" t="s">
        <v>400</v>
      </c>
      <c r="AU144" s="178"/>
      <c r="AV144" s="176">
        <f>IF(AU144="X",15,0)</f>
        <v>0</v>
      </c>
      <c r="AW144" s="572"/>
      <c r="AX144" s="166"/>
      <c r="AY144" s="553" t="s">
        <v>430</v>
      </c>
      <c r="AZ144" s="511" t="s">
        <v>429</v>
      </c>
      <c r="BA144" s="177" t="s">
        <v>400</v>
      </c>
      <c r="BB144" s="178"/>
      <c r="BC144" s="176">
        <f>IF(BB144="X",15,0)</f>
        <v>0</v>
      </c>
      <c r="BD144" s="572"/>
    </row>
    <row r="145" spans="1:56" ht="26.25" customHeight="1" thickBot="1" x14ac:dyDescent="0.3">
      <c r="A145" s="166"/>
      <c r="B145" s="554"/>
      <c r="C145" s="512"/>
      <c r="D145" s="179" t="s">
        <v>401</v>
      </c>
      <c r="E145" s="180"/>
      <c r="F145" s="176"/>
      <c r="G145" s="572"/>
      <c r="H145" s="166"/>
      <c r="I145" s="554"/>
      <c r="J145" s="512"/>
      <c r="K145" s="179" t="s">
        <v>401</v>
      </c>
      <c r="L145" s="180"/>
      <c r="M145" s="176"/>
      <c r="N145" s="572"/>
      <c r="O145" s="166"/>
      <c r="P145" s="554"/>
      <c r="Q145" s="512"/>
      <c r="R145" s="179" t="s">
        <v>401</v>
      </c>
      <c r="S145" s="180"/>
      <c r="T145" s="176"/>
      <c r="U145" s="572"/>
      <c r="V145" s="166"/>
      <c r="W145" s="554"/>
      <c r="X145" s="512"/>
      <c r="Y145" s="179" t="s">
        <v>401</v>
      </c>
      <c r="Z145" s="180"/>
      <c r="AA145" s="176"/>
      <c r="AB145" s="572"/>
      <c r="AC145" s="166"/>
      <c r="AD145" s="554"/>
      <c r="AE145" s="512"/>
      <c r="AF145" s="179" t="s">
        <v>401</v>
      </c>
      <c r="AG145" s="180"/>
      <c r="AH145" s="176"/>
      <c r="AI145" s="572"/>
      <c r="AJ145" s="166"/>
      <c r="AK145" s="554"/>
      <c r="AL145" s="512"/>
      <c r="AM145" s="179" t="s">
        <v>401</v>
      </c>
      <c r="AN145" s="180"/>
      <c r="AO145" s="176"/>
      <c r="AP145" s="572"/>
      <c r="AQ145" s="166"/>
      <c r="AR145" s="554"/>
      <c r="AS145" s="512"/>
      <c r="AT145" s="179" t="s">
        <v>401</v>
      </c>
      <c r="AU145" s="180"/>
      <c r="AV145" s="176"/>
      <c r="AW145" s="572"/>
      <c r="AX145" s="166"/>
      <c r="AY145" s="554"/>
      <c r="AZ145" s="512"/>
      <c r="BA145" s="179" t="s">
        <v>401</v>
      </c>
      <c r="BB145" s="180"/>
      <c r="BC145" s="176"/>
      <c r="BD145" s="572"/>
    </row>
    <row r="146" spans="1:56" ht="27" customHeight="1" x14ac:dyDescent="0.25">
      <c r="A146" s="166"/>
      <c r="B146" s="554"/>
      <c r="C146" s="513" t="s">
        <v>436</v>
      </c>
      <c r="D146" s="177" t="s">
        <v>402</v>
      </c>
      <c r="E146" s="178" t="s">
        <v>486</v>
      </c>
      <c r="F146" s="176">
        <f>IF(E146="X",15,0)</f>
        <v>15</v>
      </c>
      <c r="G146" s="572"/>
      <c r="H146" s="166"/>
      <c r="I146" s="554"/>
      <c r="J146" s="513" t="s">
        <v>436</v>
      </c>
      <c r="K146" s="177" t="s">
        <v>402</v>
      </c>
      <c r="L146" s="178"/>
      <c r="M146" s="176">
        <f>IF(L146="X",15,0)</f>
        <v>0</v>
      </c>
      <c r="N146" s="572"/>
      <c r="O146" s="166"/>
      <c r="P146" s="554"/>
      <c r="Q146" s="513" t="s">
        <v>436</v>
      </c>
      <c r="R146" s="177" t="s">
        <v>402</v>
      </c>
      <c r="S146" s="178"/>
      <c r="T146" s="176">
        <f>IF(S146="X",15,0)</f>
        <v>0</v>
      </c>
      <c r="U146" s="572"/>
      <c r="V146" s="166"/>
      <c r="W146" s="554"/>
      <c r="X146" s="513" t="s">
        <v>436</v>
      </c>
      <c r="Y146" s="177" t="s">
        <v>402</v>
      </c>
      <c r="Z146" s="178"/>
      <c r="AA146" s="176">
        <f>IF(Z146="X",15,0)</f>
        <v>0</v>
      </c>
      <c r="AB146" s="572"/>
      <c r="AC146" s="166"/>
      <c r="AD146" s="554"/>
      <c r="AE146" s="513" t="s">
        <v>436</v>
      </c>
      <c r="AF146" s="177" t="s">
        <v>402</v>
      </c>
      <c r="AG146" s="178"/>
      <c r="AH146" s="176">
        <f>IF(AG146="X",15,0)</f>
        <v>0</v>
      </c>
      <c r="AI146" s="572"/>
      <c r="AJ146" s="166"/>
      <c r="AK146" s="554"/>
      <c r="AL146" s="513" t="s">
        <v>436</v>
      </c>
      <c r="AM146" s="177" t="s">
        <v>402</v>
      </c>
      <c r="AN146" s="178"/>
      <c r="AO146" s="176">
        <f>IF(AN146="X",15,0)</f>
        <v>0</v>
      </c>
      <c r="AP146" s="572"/>
      <c r="AQ146" s="166"/>
      <c r="AR146" s="554"/>
      <c r="AS146" s="513" t="s">
        <v>436</v>
      </c>
      <c r="AT146" s="177" t="s">
        <v>402</v>
      </c>
      <c r="AU146" s="178"/>
      <c r="AV146" s="176">
        <f>IF(AU146="X",15,0)</f>
        <v>0</v>
      </c>
      <c r="AW146" s="572"/>
      <c r="AX146" s="166"/>
      <c r="AY146" s="554"/>
      <c r="AZ146" s="513" t="s">
        <v>436</v>
      </c>
      <c r="BA146" s="177" t="s">
        <v>402</v>
      </c>
      <c r="BB146" s="178"/>
      <c r="BC146" s="176">
        <f>IF(BB146="X",15,0)</f>
        <v>0</v>
      </c>
      <c r="BD146" s="572"/>
    </row>
    <row r="147" spans="1:56" ht="27" customHeight="1" thickBot="1" x14ac:dyDescent="0.3">
      <c r="A147" s="166"/>
      <c r="B147" s="555"/>
      <c r="C147" s="514"/>
      <c r="D147" s="179" t="s">
        <v>403</v>
      </c>
      <c r="E147" s="180"/>
      <c r="F147" s="176"/>
      <c r="G147" s="572"/>
      <c r="H147" s="166"/>
      <c r="I147" s="555"/>
      <c r="J147" s="514"/>
      <c r="K147" s="179" t="s">
        <v>403</v>
      </c>
      <c r="L147" s="180"/>
      <c r="M147" s="176"/>
      <c r="N147" s="572"/>
      <c r="O147" s="166"/>
      <c r="P147" s="555"/>
      <c r="Q147" s="514"/>
      <c r="R147" s="179" t="s">
        <v>403</v>
      </c>
      <c r="S147" s="180"/>
      <c r="T147" s="176"/>
      <c r="U147" s="572"/>
      <c r="V147" s="166"/>
      <c r="W147" s="555"/>
      <c r="X147" s="514"/>
      <c r="Y147" s="179" t="s">
        <v>403</v>
      </c>
      <c r="Z147" s="180"/>
      <c r="AA147" s="176"/>
      <c r="AB147" s="572"/>
      <c r="AC147" s="166"/>
      <c r="AD147" s="555"/>
      <c r="AE147" s="514"/>
      <c r="AF147" s="179" t="s">
        <v>403</v>
      </c>
      <c r="AG147" s="180"/>
      <c r="AH147" s="176"/>
      <c r="AI147" s="572"/>
      <c r="AJ147" s="166"/>
      <c r="AK147" s="555"/>
      <c r="AL147" s="514"/>
      <c r="AM147" s="179" t="s">
        <v>403</v>
      </c>
      <c r="AN147" s="180"/>
      <c r="AO147" s="176"/>
      <c r="AP147" s="572"/>
      <c r="AQ147" s="166"/>
      <c r="AR147" s="555"/>
      <c r="AS147" s="514"/>
      <c r="AT147" s="179" t="s">
        <v>403</v>
      </c>
      <c r="AU147" s="180"/>
      <c r="AV147" s="176"/>
      <c r="AW147" s="572"/>
      <c r="AX147" s="166"/>
      <c r="AY147" s="555"/>
      <c r="AZ147" s="514"/>
      <c r="BA147" s="179" t="s">
        <v>403</v>
      </c>
      <c r="BB147" s="180"/>
      <c r="BC147" s="176"/>
      <c r="BD147" s="572"/>
    </row>
    <row r="148" spans="1:56" ht="38.25" customHeight="1" x14ac:dyDescent="0.25">
      <c r="A148" s="166"/>
      <c r="B148" s="519" t="s">
        <v>432</v>
      </c>
      <c r="C148" s="515" t="s">
        <v>439</v>
      </c>
      <c r="D148" s="181" t="s">
        <v>404</v>
      </c>
      <c r="E148" s="182" t="s">
        <v>486</v>
      </c>
      <c r="F148" s="176">
        <f>IF(E148="X",15,0)</f>
        <v>15</v>
      </c>
      <c r="G148" s="572"/>
      <c r="H148" s="166"/>
      <c r="I148" s="519" t="s">
        <v>432</v>
      </c>
      <c r="J148" s="515" t="s">
        <v>439</v>
      </c>
      <c r="K148" s="181" t="s">
        <v>404</v>
      </c>
      <c r="L148" s="182"/>
      <c r="M148" s="176">
        <f>IF(L148="X",15,0)</f>
        <v>0</v>
      </c>
      <c r="N148" s="572"/>
      <c r="O148" s="166"/>
      <c r="P148" s="519" t="s">
        <v>432</v>
      </c>
      <c r="Q148" s="515" t="s">
        <v>439</v>
      </c>
      <c r="R148" s="181" t="s">
        <v>404</v>
      </c>
      <c r="S148" s="182"/>
      <c r="T148" s="176">
        <f>IF(S148="X",15,0)</f>
        <v>0</v>
      </c>
      <c r="U148" s="572"/>
      <c r="V148" s="166"/>
      <c r="W148" s="519" t="s">
        <v>432</v>
      </c>
      <c r="X148" s="515" t="s">
        <v>439</v>
      </c>
      <c r="Y148" s="181" t="s">
        <v>404</v>
      </c>
      <c r="Z148" s="182"/>
      <c r="AA148" s="176">
        <f>IF(Z148="X",15,0)</f>
        <v>0</v>
      </c>
      <c r="AB148" s="572"/>
      <c r="AC148" s="166"/>
      <c r="AD148" s="519" t="s">
        <v>432</v>
      </c>
      <c r="AE148" s="515" t="s">
        <v>439</v>
      </c>
      <c r="AF148" s="181" t="s">
        <v>404</v>
      </c>
      <c r="AG148" s="182"/>
      <c r="AH148" s="176">
        <f>IF(AG148="X",15,0)</f>
        <v>0</v>
      </c>
      <c r="AI148" s="572"/>
      <c r="AJ148" s="166"/>
      <c r="AK148" s="519" t="s">
        <v>432</v>
      </c>
      <c r="AL148" s="515" t="s">
        <v>439</v>
      </c>
      <c r="AM148" s="181" t="s">
        <v>404</v>
      </c>
      <c r="AN148" s="182"/>
      <c r="AO148" s="176">
        <f>IF(AN148="X",15,0)</f>
        <v>0</v>
      </c>
      <c r="AP148" s="572"/>
      <c r="AQ148" s="166"/>
      <c r="AR148" s="519" t="s">
        <v>432</v>
      </c>
      <c r="AS148" s="515" t="s">
        <v>439</v>
      </c>
      <c r="AT148" s="181" t="s">
        <v>404</v>
      </c>
      <c r="AU148" s="182"/>
      <c r="AV148" s="176">
        <f>IF(AU148="X",15,0)</f>
        <v>0</v>
      </c>
      <c r="AW148" s="572"/>
      <c r="AX148" s="166"/>
      <c r="AY148" s="519" t="s">
        <v>432</v>
      </c>
      <c r="AZ148" s="515" t="s">
        <v>439</v>
      </c>
      <c r="BA148" s="181" t="s">
        <v>404</v>
      </c>
      <c r="BB148" s="182"/>
      <c r="BC148" s="176">
        <f>IF(BB148="X",15,0)</f>
        <v>0</v>
      </c>
      <c r="BD148" s="572"/>
    </row>
    <row r="149" spans="1:56" ht="38.25" customHeight="1" thickBot="1" x14ac:dyDescent="0.3">
      <c r="A149" s="166"/>
      <c r="B149" s="520"/>
      <c r="C149" s="516"/>
      <c r="D149" s="183" t="s">
        <v>405</v>
      </c>
      <c r="E149" s="184"/>
      <c r="F149" s="176"/>
      <c r="G149" s="572"/>
      <c r="H149" s="166"/>
      <c r="I149" s="520"/>
      <c r="J149" s="516"/>
      <c r="K149" s="183" t="s">
        <v>405</v>
      </c>
      <c r="L149" s="184"/>
      <c r="M149" s="176"/>
      <c r="N149" s="572"/>
      <c r="O149" s="166"/>
      <c r="P149" s="520"/>
      <c r="Q149" s="516"/>
      <c r="R149" s="183" t="s">
        <v>405</v>
      </c>
      <c r="S149" s="184"/>
      <c r="T149" s="176"/>
      <c r="U149" s="572"/>
      <c r="V149" s="166"/>
      <c r="W149" s="520"/>
      <c r="X149" s="516"/>
      <c r="Y149" s="183" t="s">
        <v>405</v>
      </c>
      <c r="Z149" s="184"/>
      <c r="AA149" s="176"/>
      <c r="AB149" s="572"/>
      <c r="AC149" s="166"/>
      <c r="AD149" s="520"/>
      <c r="AE149" s="516"/>
      <c r="AF149" s="183" t="s">
        <v>405</v>
      </c>
      <c r="AG149" s="184"/>
      <c r="AH149" s="176"/>
      <c r="AI149" s="572"/>
      <c r="AJ149" s="166"/>
      <c r="AK149" s="520"/>
      <c r="AL149" s="516"/>
      <c r="AM149" s="183" t="s">
        <v>405</v>
      </c>
      <c r="AN149" s="184"/>
      <c r="AO149" s="176"/>
      <c r="AP149" s="572"/>
      <c r="AQ149" s="166"/>
      <c r="AR149" s="520"/>
      <c r="AS149" s="516"/>
      <c r="AT149" s="183" t="s">
        <v>405</v>
      </c>
      <c r="AU149" s="184"/>
      <c r="AV149" s="176"/>
      <c r="AW149" s="572"/>
      <c r="AX149" s="166"/>
      <c r="AY149" s="520"/>
      <c r="AZ149" s="516"/>
      <c r="BA149" s="183" t="s">
        <v>405</v>
      </c>
      <c r="BB149" s="184"/>
      <c r="BC149" s="176"/>
      <c r="BD149" s="572"/>
    </row>
    <row r="150" spans="1:56" ht="30.75" customHeight="1" x14ac:dyDescent="0.25">
      <c r="A150" s="166"/>
      <c r="B150" s="549" t="s">
        <v>431</v>
      </c>
      <c r="C150" s="513" t="s">
        <v>440</v>
      </c>
      <c r="D150" s="177" t="s">
        <v>406</v>
      </c>
      <c r="E150" s="178" t="s">
        <v>486</v>
      </c>
      <c r="F150" s="176">
        <f>IF(E150="X",15,0)</f>
        <v>15</v>
      </c>
      <c r="G150" s="572"/>
      <c r="H150" s="166"/>
      <c r="I150" s="549" t="s">
        <v>431</v>
      </c>
      <c r="J150" s="513" t="s">
        <v>440</v>
      </c>
      <c r="K150" s="177" t="s">
        <v>406</v>
      </c>
      <c r="L150" s="178"/>
      <c r="M150" s="176">
        <f>IF(L150="X",15,0)</f>
        <v>0</v>
      </c>
      <c r="N150" s="572"/>
      <c r="O150" s="166"/>
      <c r="P150" s="549" t="s">
        <v>431</v>
      </c>
      <c r="Q150" s="513" t="s">
        <v>440</v>
      </c>
      <c r="R150" s="177" t="s">
        <v>406</v>
      </c>
      <c r="S150" s="178"/>
      <c r="T150" s="176">
        <f>IF(S150="X",15,0)</f>
        <v>0</v>
      </c>
      <c r="U150" s="572"/>
      <c r="V150" s="166"/>
      <c r="W150" s="549" t="s">
        <v>431</v>
      </c>
      <c r="X150" s="513" t="s">
        <v>440</v>
      </c>
      <c r="Y150" s="177" t="s">
        <v>406</v>
      </c>
      <c r="Z150" s="178"/>
      <c r="AA150" s="176">
        <f>IF(Z150="X",15,0)</f>
        <v>0</v>
      </c>
      <c r="AB150" s="572"/>
      <c r="AC150" s="166"/>
      <c r="AD150" s="549" t="s">
        <v>431</v>
      </c>
      <c r="AE150" s="513" t="s">
        <v>440</v>
      </c>
      <c r="AF150" s="177" t="s">
        <v>406</v>
      </c>
      <c r="AG150" s="178"/>
      <c r="AH150" s="176">
        <f>IF(AG150="X",15,0)</f>
        <v>0</v>
      </c>
      <c r="AI150" s="572"/>
      <c r="AJ150" s="166"/>
      <c r="AK150" s="549" t="s">
        <v>431</v>
      </c>
      <c r="AL150" s="513" t="s">
        <v>440</v>
      </c>
      <c r="AM150" s="177" t="s">
        <v>406</v>
      </c>
      <c r="AN150" s="178"/>
      <c r="AO150" s="176">
        <f>IF(AN150="X",15,0)</f>
        <v>0</v>
      </c>
      <c r="AP150" s="572"/>
      <c r="AQ150" s="166"/>
      <c r="AR150" s="549" t="s">
        <v>431</v>
      </c>
      <c r="AS150" s="513" t="s">
        <v>440</v>
      </c>
      <c r="AT150" s="177" t="s">
        <v>406</v>
      </c>
      <c r="AU150" s="178"/>
      <c r="AV150" s="176">
        <f>IF(AU150="X",15,0)</f>
        <v>0</v>
      </c>
      <c r="AW150" s="572"/>
      <c r="AX150" s="166"/>
      <c r="AY150" s="549" t="s">
        <v>431</v>
      </c>
      <c r="AZ150" s="513" t="s">
        <v>440</v>
      </c>
      <c r="BA150" s="177" t="s">
        <v>406</v>
      </c>
      <c r="BB150" s="178"/>
      <c r="BC150" s="176">
        <f>IF(BB150="X",15,0)</f>
        <v>0</v>
      </c>
      <c r="BD150" s="572"/>
    </row>
    <row r="151" spans="1:56" ht="30.75" customHeight="1" x14ac:dyDescent="0.25">
      <c r="A151" s="166"/>
      <c r="B151" s="550"/>
      <c r="C151" s="517"/>
      <c r="D151" s="185" t="s">
        <v>407</v>
      </c>
      <c r="E151" s="186"/>
      <c r="F151" s="176">
        <f>IF(E151="X",10,0)</f>
        <v>0</v>
      </c>
      <c r="G151" s="572"/>
      <c r="H151" s="166"/>
      <c r="I151" s="550"/>
      <c r="J151" s="517"/>
      <c r="K151" s="185" t="s">
        <v>407</v>
      </c>
      <c r="L151" s="186"/>
      <c r="M151" s="176">
        <f>IF(L151="X",10,0)</f>
        <v>0</v>
      </c>
      <c r="N151" s="572"/>
      <c r="O151" s="166"/>
      <c r="P151" s="550"/>
      <c r="Q151" s="517"/>
      <c r="R151" s="185" t="s">
        <v>407</v>
      </c>
      <c r="S151" s="186"/>
      <c r="T151" s="176">
        <f>IF(S151="X",10,0)</f>
        <v>0</v>
      </c>
      <c r="U151" s="572"/>
      <c r="V151" s="166"/>
      <c r="W151" s="550"/>
      <c r="X151" s="517"/>
      <c r="Y151" s="185" t="s">
        <v>407</v>
      </c>
      <c r="Z151" s="186"/>
      <c r="AA151" s="176">
        <f>IF(Z151="X",10,0)</f>
        <v>0</v>
      </c>
      <c r="AB151" s="572"/>
      <c r="AC151" s="166"/>
      <c r="AD151" s="550"/>
      <c r="AE151" s="517"/>
      <c r="AF151" s="185" t="s">
        <v>407</v>
      </c>
      <c r="AG151" s="186"/>
      <c r="AH151" s="176">
        <f>IF(AG151="X",10,0)</f>
        <v>0</v>
      </c>
      <c r="AI151" s="572"/>
      <c r="AJ151" s="166"/>
      <c r="AK151" s="550"/>
      <c r="AL151" s="517"/>
      <c r="AM151" s="185" t="s">
        <v>407</v>
      </c>
      <c r="AN151" s="186"/>
      <c r="AO151" s="176">
        <f>IF(AN151="X",10,0)</f>
        <v>0</v>
      </c>
      <c r="AP151" s="572"/>
      <c r="AQ151" s="166"/>
      <c r="AR151" s="550"/>
      <c r="AS151" s="517"/>
      <c r="AT151" s="185" t="s">
        <v>407</v>
      </c>
      <c r="AU151" s="186"/>
      <c r="AV151" s="176">
        <f>IF(AU151="X",10,0)</f>
        <v>0</v>
      </c>
      <c r="AW151" s="572"/>
      <c r="AX151" s="166"/>
      <c r="AY151" s="550"/>
      <c r="AZ151" s="517"/>
      <c r="BA151" s="185" t="s">
        <v>407</v>
      </c>
      <c r="BB151" s="186"/>
      <c r="BC151" s="176">
        <f>IF(BB151="X",10,0)</f>
        <v>0</v>
      </c>
      <c r="BD151" s="572"/>
    </row>
    <row r="152" spans="1:56" ht="30.75" customHeight="1" thickBot="1" x14ac:dyDescent="0.3">
      <c r="A152" s="166"/>
      <c r="B152" s="551"/>
      <c r="C152" s="514"/>
      <c r="D152" s="179" t="s">
        <v>408</v>
      </c>
      <c r="E152" s="180"/>
      <c r="F152" s="176"/>
      <c r="G152" s="572"/>
      <c r="H152" s="166"/>
      <c r="I152" s="551"/>
      <c r="J152" s="514"/>
      <c r="K152" s="179" t="s">
        <v>408</v>
      </c>
      <c r="L152" s="180"/>
      <c r="M152" s="176"/>
      <c r="N152" s="572"/>
      <c r="O152" s="166"/>
      <c r="P152" s="551"/>
      <c r="Q152" s="514"/>
      <c r="R152" s="179" t="s">
        <v>408</v>
      </c>
      <c r="S152" s="180"/>
      <c r="T152" s="176"/>
      <c r="U152" s="572"/>
      <c r="V152" s="166"/>
      <c r="W152" s="551"/>
      <c r="X152" s="514"/>
      <c r="Y152" s="179" t="s">
        <v>408</v>
      </c>
      <c r="Z152" s="180"/>
      <c r="AA152" s="176"/>
      <c r="AB152" s="572"/>
      <c r="AC152" s="166"/>
      <c r="AD152" s="551"/>
      <c r="AE152" s="514"/>
      <c r="AF152" s="179" t="s">
        <v>408</v>
      </c>
      <c r="AG152" s="180"/>
      <c r="AH152" s="176"/>
      <c r="AI152" s="572"/>
      <c r="AJ152" s="166"/>
      <c r="AK152" s="551"/>
      <c r="AL152" s="514"/>
      <c r="AM152" s="179" t="s">
        <v>408</v>
      </c>
      <c r="AN152" s="180"/>
      <c r="AO152" s="176"/>
      <c r="AP152" s="572"/>
      <c r="AQ152" s="166"/>
      <c r="AR152" s="551"/>
      <c r="AS152" s="514"/>
      <c r="AT152" s="179" t="s">
        <v>408</v>
      </c>
      <c r="AU152" s="180"/>
      <c r="AV152" s="176"/>
      <c r="AW152" s="572"/>
      <c r="AX152" s="166"/>
      <c r="AY152" s="551"/>
      <c r="AZ152" s="514"/>
      <c r="BA152" s="179" t="s">
        <v>408</v>
      </c>
      <c r="BB152" s="180"/>
      <c r="BC152" s="176"/>
      <c r="BD152" s="572"/>
    </row>
    <row r="153" spans="1:56" ht="33" customHeight="1" x14ac:dyDescent="0.25">
      <c r="A153" s="166"/>
      <c r="B153" s="519" t="s">
        <v>433</v>
      </c>
      <c r="C153" s="515" t="s">
        <v>441</v>
      </c>
      <c r="D153" s="181" t="s">
        <v>409</v>
      </c>
      <c r="E153" s="182" t="s">
        <v>486</v>
      </c>
      <c r="F153" s="176">
        <f>IF(E153="X",15,0)</f>
        <v>15</v>
      </c>
      <c r="G153" s="572"/>
      <c r="H153" s="166"/>
      <c r="I153" s="519" t="s">
        <v>433</v>
      </c>
      <c r="J153" s="515" t="s">
        <v>441</v>
      </c>
      <c r="K153" s="181" t="s">
        <v>409</v>
      </c>
      <c r="L153" s="182"/>
      <c r="M153" s="176">
        <f>IF(L153="X",15,0)</f>
        <v>0</v>
      </c>
      <c r="N153" s="572"/>
      <c r="O153" s="166"/>
      <c r="P153" s="519" t="s">
        <v>433</v>
      </c>
      <c r="Q153" s="515" t="s">
        <v>441</v>
      </c>
      <c r="R153" s="181" t="s">
        <v>409</v>
      </c>
      <c r="S153" s="182"/>
      <c r="T153" s="176">
        <f>IF(S153="X",15,0)</f>
        <v>0</v>
      </c>
      <c r="U153" s="572"/>
      <c r="V153" s="166"/>
      <c r="W153" s="519" t="s">
        <v>433</v>
      </c>
      <c r="X153" s="515" t="s">
        <v>441</v>
      </c>
      <c r="Y153" s="181" t="s">
        <v>409</v>
      </c>
      <c r="Z153" s="182"/>
      <c r="AA153" s="176">
        <f>IF(Z153="X",15,0)</f>
        <v>0</v>
      </c>
      <c r="AB153" s="572"/>
      <c r="AC153" s="166"/>
      <c r="AD153" s="519" t="s">
        <v>433</v>
      </c>
      <c r="AE153" s="515" t="s">
        <v>441</v>
      </c>
      <c r="AF153" s="181" t="s">
        <v>409</v>
      </c>
      <c r="AG153" s="182"/>
      <c r="AH153" s="176">
        <f>IF(AG153="X",15,0)</f>
        <v>0</v>
      </c>
      <c r="AI153" s="572"/>
      <c r="AJ153" s="166"/>
      <c r="AK153" s="519" t="s">
        <v>433</v>
      </c>
      <c r="AL153" s="515" t="s">
        <v>441</v>
      </c>
      <c r="AM153" s="181" t="s">
        <v>409</v>
      </c>
      <c r="AN153" s="182"/>
      <c r="AO153" s="176">
        <f>IF(AN153="X",15,0)</f>
        <v>0</v>
      </c>
      <c r="AP153" s="572"/>
      <c r="AQ153" s="166"/>
      <c r="AR153" s="519" t="s">
        <v>433</v>
      </c>
      <c r="AS153" s="515" t="s">
        <v>441</v>
      </c>
      <c r="AT153" s="181" t="s">
        <v>409</v>
      </c>
      <c r="AU153" s="182"/>
      <c r="AV153" s="176">
        <f>IF(AU153="X",15,0)</f>
        <v>0</v>
      </c>
      <c r="AW153" s="572"/>
      <c r="AX153" s="166"/>
      <c r="AY153" s="519" t="s">
        <v>433</v>
      </c>
      <c r="AZ153" s="515" t="s">
        <v>441</v>
      </c>
      <c r="BA153" s="181" t="s">
        <v>409</v>
      </c>
      <c r="BB153" s="182"/>
      <c r="BC153" s="176">
        <f>IF(BB153="X",15,0)</f>
        <v>0</v>
      </c>
      <c r="BD153" s="572"/>
    </row>
    <row r="154" spans="1:56" ht="33" customHeight="1" thickBot="1" x14ac:dyDescent="0.3">
      <c r="A154" s="166"/>
      <c r="B154" s="520"/>
      <c r="C154" s="516"/>
      <c r="D154" s="183" t="s">
        <v>410</v>
      </c>
      <c r="E154" s="184"/>
      <c r="F154" s="176"/>
      <c r="G154" s="572"/>
      <c r="H154" s="166"/>
      <c r="I154" s="520"/>
      <c r="J154" s="516"/>
      <c r="K154" s="183" t="s">
        <v>410</v>
      </c>
      <c r="L154" s="184"/>
      <c r="M154" s="176"/>
      <c r="N154" s="572"/>
      <c r="O154" s="166"/>
      <c r="P154" s="520"/>
      <c r="Q154" s="516"/>
      <c r="R154" s="183" t="s">
        <v>410</v>
      </c>
      <c r="S154" s="184"/>
      <c r="T154" s="176"/>
      <c r="U154" s="572"/>
      <c r="V154" s="166"/>
      <c r="W154" s="520"/>
      <c r="X154" s="516"/>
      <c r="Y154" s="183" t="s">
        <v>410</v>
      </c>
      <c r="Z154" s="184"/>
      <c r="AA154" s="176"/>
      <c r="AB154" s="572"/>
      <c r="AC154" s="166"/>
      <c r="AD154" s="520"/>
      <c r="AE154" s="516"/>
      <c r="AF154" s="183" t="s">
        <v>410</v>
      </c>
      <c r="AG154" s="184"/>
      <c r="AH154" s="176"/>
      <c r="AI154" s="572"/>
      <c r="AJ154" s="166"/>
      <c r="AK154" s="520"/>
      <c r="AL154" s="516"/>
      <c r="AM154" s="183" t="s">
        <v>410</v>
      </c>
      <c r="AN154" s="184"/>
      <c r="AO154" s="176"/>
      <c r="AP154" s="572"/>
      <c r="AQ154" s="166"/>
      <c r="AR154" s="520"/>
      <c r="AS154" s="516"/>
      <c r="AT154" s="183" t="s">
        <v>410</v>
      </c>
      <c r="AU154" s="184"/>
      <c r="AV154" s="176"/>
      <c r="AW154" s="572"/>
      <c r="AX154" s="166"/>
      <c r="AY154" s="520"/>
      <c r="AZ154" s="516"/>
      <c r="BA154" s="183" t="s">
        <v>410</v>
      </c>
      <c r="BB154" s="184"/>
      <c r="BC154" s="176"/>
      <c r="BD154" s="572"/>
    </row>
    <row r="155" spans="1:56" ht="45" customHeight="1" x14ac:dyDescent="0.25">
      <c r="A155" s="166"/>
      <c r="B155" s="549" t="s">
        <v>434</v>
      </c>
      <c r="C155" s="513" t="s">
        <v>437</v>
      </c>
      <c r="D155" s="187" t="s">
        <v>411</v>
      </c>
      <c r="E155" s="178" t="s">
        <v>486</v>
      </c>
      <c r="F155" s="176">
        <f>IF(E155="X",15,0)</f>
        <v>15</v>
      </c>
      <c r="G155" s="572"/>
      <c r="H155" s="166"/>
      <c r="I155" s="549" t="s">
        <v>434</v>
      </c>
      <c r="J155" s="513" t="s">
        <v>437</v>
      </c>
      <c r="K155" s="187" t="s">
        <v>411</v>
      </c>
      <c r="L155" s="178"/>
      <c r="M155" s="176">
        <f>IF(L155="X",15,0)</f>
        <v>0</v>
      </c>
      <c r="N155" s="572"/>
      <c r="O155" s="166"/>
      <c r="P155" s="549" t="s">
        <v>434</v>
      </c>
      <c r="Q155" s="513" t="s">
        <v>437</v>
      </c>
      <c r="R155" s="187" t="s">
        <v>411</v>
      </c>
      <c r="S155" s="178"/>
      <c r="T155" s="176">
        <f>IF(S155="X",15,0)</f>
        <v>0</v>
      </c>
      <c r="U155" s="572"/>
      <c r="V155" s="166"/>
      <c r="W155" s="549" t="s">
        <v>434</v>
      </c>
      <c r="X155" s="513" t="s">
        <v>437</v>
      </c>
      <c r="Y155" s="187" t="s">
        <v>411</v>
      </c>
      <c r="Z155" s="178"/>
      <c r="AA155" s="176">
        <f>IF(Z155="X",15,0)</f>
        <v>0</v>
      </c>
      <c r="AB155" s="572"/>
      <c r="AC155" s="166"/>
      <c r="AD155" s="549" t="s">
        <v>434</v>
      </c>
      <c r="AE155" s="513" t="s">
        <v>437</v>
      </c>
      <c r="AF155" s="187" t="s">
        <v>411</v>
      </c>
      <c r="AG155" s="178"/>
      <c r="AH155" s="176">
        <f>IF(AG155="X",15,0)</f>
        <v>0</v>
      </c>
      <c r="AI155" s="572"/>
      <c r="AJ155" s="166"/>
      <c r="AK155" s="549" t="s">
        <v>434</v>
      </c>
      <c r="AL155" s="513" t="s">
        <v>437</v>
      </c>
      <c r="AM155" s="187" t="s">
        <v>411</v>
      </c>
      <c r="AN155" s="178"/>
      <c r="AO155" s="176">
        <f>IF(AN155="X",15,0)</f>
        <v>0</v>
      </c>
      <c r="AP155" s="572"/>
      <c r="AQ155" s="166"/>
      <c r="AR155" s="549" t="s">
        <v>434</v>
      </c>
      <c r="AS155" s="513" t="s">
        <v>437</v>
      </c>
      <c r="AT155" s="187" t="s">
        <v>411</v>
      </c>
      <c r="AU155" s="178"/>
      <c r="AV155" s="176">
        <f>IF(AU155="X",15,0)</f>
        <v>0</v>
      </c>
      <c r="AW155" s="572"/>
      <c r="AX155" s="166"/>
      <c r="AY155" s="549" t="s">
        <v>434</v>
      </c>
      <c r="AZ155" s="513" t="s">
        <v>437</v>
      </c>
      <c r="BA155" s="187" t="s">
        <v>411</v>
      </c>
      <c r="BB155" s="178"/>
      <c r="BC155" s="176">
        <f>IF(BB155="X",15,0)</f>
        <v>0</v>
      </c>
      <c r="BD155" s="572"/>
    </row>
    <row r="156" spans="1:56" ht="35.25" customHeight="1" thickBot="1" x14ac:dyDescent="0.3">
      <c r="A156" s="166"/>
      <c r="B156" s="551"/>
      <c r="C156" s="514"/>
      <c r="D156" s="188" t="s">
        <v>412</v>
      </c>
      <c r="E156" s="180"/>
      <c r="F156" s="176"/>
      <c r="G156" s="572"/>
      <c r="H156" s="166"/>
      <c r="I156" s="551"/>
      <c r="J156" s="514"/>
      <c r="K156" s="188" t="s">
        <v>412</v>
      </c>
      <c r="L156" s="180"/>
      <c r="M156" s="176"/>
      <c r="N156" s="572"/>
      <c r="O156" s="166"/>
      <c r="P156" s="551"/>
      <c r="Q156" s="514"/>
      <c r="R156" s="188" t="s">
        <v>412</v>
      </c>
      <c r="S156" s="180"/>
      <c r="T156" s="176"/>
      <c r="U156" s="572"/>
      <c r="V156" s="166"/>
      <c r="W156" s="551"/>
      <c r="X156" s="514"/>
      <c r="Y156" s="188" t="s">
        <v>412</v>
      </c>
      <c r="Z156" s="180"/>
      <c r="AA156" s="176"/>
      <c r="AB156" s="572"/>
      <c r="AC156" s="166"/>
      <c r="AD156" s="551"/>
      <c r="AE156" s="514"/>
      <c r="AF156" s="188" t="s">
        <v>412</v>
      </c>
      <c r="AG156" s="180"/>
      <c r="AH156" s="176"/>
      <c r="AI156" s="572"/>
      <c r="AJ156" s="166"/>
      <c r="AK156" s="551"/>
      <c r="AL156" s="514"/>
      <c r="AM156" s="188" t="s">
        <v>412</v>
      </c>
      <c r="AN156" s="180"/>
      <c r="AO156" s="176"/>
      <c r="AP156" s="572"/>
      <c r="AQ156" s="166"/>
      <c r="AR156" s="551"/>
      <c r="AS156" s="514"/>
      <c r="AT156" s="188" t="s">
        <v>412</v>
      </c>
      <c r="AU156" s="180"/>
      <c r="AV156" s="176"/>
      <c r="AW156" s="572"/>
      <c r="AX156" s="166"/>
      <c r="AY156" s="551"/>
      <c r="AZ156" s="514"/>
      <c r="BA156" s="188" t="s">
        <v>412</v>
      </c>
      <c r="BB156" s="180"/>
      <c r="BC156" s="176"/>
      <c r="BD156" s="572"/>
    </row>
    <row r="157" spans="1:56" ht="24" customHeight="1" x14ac:dyDescent="0.25">
      <c r="A157" s="166"/>
      <c r="B157" s="519" t="s">
        <v>435</v>
      </c>
      <c r="C157" s="515" t="s">
        <v>438</v>
      </c>
      <c r="D157" s="181" t="s">
        <v>413</v>
      </c>
      <c r="E157" s="182" t="s">
        <v>486</v>
      </c>
      <c r="F157" s="176">
        <f>IF(E157="X",10,0)</f>
        <v>10</v>
      </c>
      <c r="G157" s="572"/>
      <c r="H157" s="166"/>
      <c r="I157" s="519" t="s">
        <v>435</v>
      </c>
      <c r="J157" s="515" t="s">
        <v>438</v>
      </c>
      <c r="K157" s="181" t="s">
        <v>413</v>
      </c>
      <c r="L157" s="182"/>
      <c r="M157" s="176">
        <f>IF(L157="X",10,0)</f>
        <v>0</v>
      </c>
      <c r="N157" s="572"/>
      <c r="O157" s="166"/>
      <c r="P157" s="519" t="s">
        <v>435</v>
      </c>
      <c r="Q157" s="515" t="s">
        <v>438</v>
      </c>
      <c r="R157" s="181" t="s">
        <v>413</v>
      </c>
      <c r="S157" s="182"/>
      <c r="T157" s="176">
        <f>IF(S157="X",10,0)</f>
        <v>0</v>
      </c>
      <c r="U157" s="572"/>
      <c r="V157" s="166"/>
      <c r="W157" s="519" t="s">
        <v>435</v>
      </c>
      <c r="X157" s="515" t="s">
        <v>438</v>
      </c>
      <c r="Y157" s="181" t="s">
        <v>413</v>
      </c>
      <c r="Z157" s="182"/>
      <c r="AA157" s="176">
        <f>IF(Z157="X",10,0)</f>
        <v>0</v>
      </c>
      <c r="AB157" s="572"/>
      <c r="AC157" s="166"/>
      <c r="AD157" s="519" t="s">
        <v>435</v>
      </c>
      <c r="AE157" s="515" t="s">
        <v>438</v>
      </c>
      <c r="AF157" s="181" t="s">
        <v>413</v>
      </c>
      <c r="AG157" s="182"/>
      <c r="AH157" s="176">
        <f>IF(AG157="X",10,0)</f>
        <v>0</v>
      </c>
      <c r="AI157" s="572"/>
      <c r="AJ157" s="166"/>
      <c r="AK157" s="519" t="s">
        <v>435</v>
      </c>
      <c r="AL157" s="515" t="s">
        <v>438</v>
      </c>
      <c r="AM157" s="181" t="s">
        <v>413</v>
      </c>
      <c r="AN157" s="182"/>
      <c r="AO157" s="176">
        <f>IF(AN157="X",10,0)</f>
        <v>0</v>
      </c>
      <c r="AP157" s="572"/>
      <c r="AQ157" s="166"/>
      <c r="AR157" s="519" t="s">
        <v>435</v>
      </c>
      <c r="AS157" s="515" t="s">
        <v>438</v>
      </c>
      <c r="AT157" s="181" t="s">
        <v>413</v>
      </c>
      <c r="AU157" s="182"/>
      <c r="AV157" s="176">
        <f>IF(AU157="X",10,0)</f>
        <v>0</v>
      </c>
      <c r="AW157" s="572"/>
      <c r="AX157" s="166"/>
      <c r="AY157" s="519" t="s">
        <v>435</v>
      </c>
      <c r="AZ157" s="515" t="s">
        <v>438</v>
      </c>
      <c r="BA157" s="181" t="s">
        <v>413</v>
      </c>
      <c r="BB157" s="182"/>
      <c r="BC157" s="176">
        <f>IF(BB157="X",10,0)</f>
        <v>0</v>
      </c>
      <c r="BD157" s="572"/>
    </row>
    <row r="158" spans="1:56" ht="24" customHeight="1" x14ac:dyDescent="0.25">
      <c r="A158" s="166"/>
      <c r="B158" s="552"/>
      <c r="C158" s="518"/>
      <c r="D158" s="189" t="s">
        <v>414</v>
      </c>
      <c r="E158" s="190"/>
      <c r="F158" s="176">
        <f>IF(E158="X",5,0)</f>
        <v>0</v>
      </c>
      <c r="G158" s="572"/>
      <c r="H158" s="166"/>
      <c r="I158" s="552"/>
      <c r="J158" s="518"/>
      <c r="K158" s="189" t="s">
        <v>414</v>
      </c>
      <c r="L158" s="190"/>
      <c r="M158" s="176">
        <f>IF(L158="X",5,0)</f>
        <v>0</v>
      </c>
      <c r="N158" s="572"/>
      <c r="O158" s="166"/>
      <c r="P158" s="552"/>
      <c r="Q158" s="518"/>
      <c r="R158" s="189" t="s">
        <v>414</v>
      </c>
      <c r="S158" s="190"/>
      <c r="T158" s="176">
        <f>IF(S158="X",5,0)</f>
        <v>0</v>
      </c>
      <c r="U158" s="572"/>
      <c r="V158" s="166"/>
      <c r="W158" s="552"/>
      <c r="X158" s="518"/>
      <c r="Y158" s="189" t="s">
        <v>414</v>
      </c>
      <c r="Z158" s="190"/>
      <c r="AA158" s="176">
        <f>IF(Z158="X",5,0)</f>
        <v>0</v>
      </c>
      <c r="AB158" s="572"/>
      <c r="AC158" s="166"/>
      <c r="AD158" s="552"/>
      <c r="AE158" s="518"/>
      <c r="AF158" s="189" t="s">
        <v>414</v>
      </c>
      <c r="AG158" s="190"/>
      <c r="AH158" s="176">
        <f>IF(AG158="X",5,0)</f>
        <v>0</v>
      </c>
      <c r="AI158" s="572"/>
      <c r="AJ158" s="166"/>
      <c r="AK158" s="552"/>
      <c r="AL158" s="518"/>
      <c r="AM158" s="189" t="s">
        <v>414</v>
      </c>
      <c r="AN158" s="190"/>
      <c r="AO158" s="176">
        <f>IF(AN158="X",5,0)</f>
        <v>0</v>
      </c>
      <c r="AP158" s="572"/>
      <c r="AQ158" s="166"/>
      <c r="AR158" s="552"/>
      <c r="AS158" s="518"/>
      <c r="AT158" s="189" t="s">
        <v>414</v>
      </c>
      <c r="AU158" s="190"/>
      <c r="AV158" s="176">
        <f>IF(AU158="X",5,0)</f>
        <v>0</v>
      </c>
      <c r="AW158" s="572"/>
      <c r="AX158" s="166"/>
      <c r="AY158" s="552"/>
      <c r="AZ158" s="518"/>
      <c r="BA158" s="189" t="s">
        <v>414</v>
      </c>
      <c r="BB158" s="190"/>
      <c r="BC158" s="176">
        <f>IF(BB158="X",5,0)</f>
        <v>0</v>
      </c>
      <c r="BD158" s="572"/>
    </row>
    <row r="159" spans="1:56" ht="24" customHeight="1" thickBot="1" x14ac:dyDescent="0.3">
      <c r="A159" s="166"/>
      <c r="B159" s="520"/>
      <c r="C159" s="516"/>
      <c r="D159" s="183" t="s">
        <v>415</v>
      </c>
      <c r="E159" s="184"/>
      <c r="F159" s="176"/>
      <c r="G159" s="572"/>
      <c r="H159" s="166"/>
      <c r="I159" s="520"/>
      <c r="J159" s="516"/>
      <c r="K159" s="183" t="s">
        <v>415</v>
      </c>
      <c r="L159" s="184"/>
      <c r="M159" s="176"/>
      <c r="N159" s="572"/>
      <c r="O159" s="166"/>
      <c r="P159" s="520"/>
      <c r="Q159" s="516"/>
      <c r="R159" s="183" t="s">
        <v>415</v>
      </c>
      <c r="S159" s="184"/>
      <c r="T159" s="176"/>
      <c r="U159" s="572"/>
      <c r="V159" s="166"/>
      <c r="W159" s="520"/>
      <c r="X159" s="516"/>
      <c r="Y159" s="183" t="s">
        <v>415</v>
      </c>
      <c r="Z159" s="184"/>
      <c r="AA159" s="176"/>
      <c r="AB159" s="572"/>
      <c r="AC159" s="166"/>
      <c r="AD159" s="520"/>
      <c r="AE159" s="516"/>
      <c r="AF159" s="183" t="s">
        <v>415</v>
      </c>
      <c r="AG159" s="184"/>
      <c r="AH159" s="176"/>
      <c r="AI159" s="572"/>
      <c r="AJ159" s="166"/>
      <c r="AK159" s="520"/>
      <c r="AL159" s="516"/>
      <c r="AM159" s="183" t="s">
        <v>415</v>
      </c>
      <c r="AN159" s="184"/>
      <c r="AO159" s="176"/>
      <c r="AP159" s="572"/>
      <c r="AQ159" s="166"/>
      <c r="AR159" s="520"/>
      <c r="AS159" s="516"/>
      <c r="AT159" s="183" t="s">
        <v>415</v>
      </c>
      <c r="AU159" s="184"/>
      <c r="AV159" s="176"/>
      <c r="AW159" s="572"/>
      <c r="AX159" s="166"/>
      <c r="AY159" s="520"/>
      <c r="AZ159" s="516"/>
      <c r="BA159" s="183" t="s">
        <v>415</v>
      </c>
      <c r="BB159" s="184"/>
      <c r="BC159" s="176"/>
      <c r="BD159" s="572"/>
    </row>
    <row r="160" spans="1:56" ht="18.75" thickBot="1" x14ac:dyDescent="0.3">
      <c r="A160" s="191"/>
      <c r="B160" s="192"/>
      <c r="C160" s="192"/>
      <c r="D160" s="192"/>
      <c r="E160" s="193"/>
      <c r="F160" s="168"/>
      <c r="G160" s="572"/>
      <c r="H160" s="191"/>
      <c r="I160" s="192"/>
      <c r="J160" s="192"/>
      <c r="K160" s="192"/>
      <c r="L160" s="193"/>
      <c r="M160" s="168"/>
      <c r="N160" s="572"/>
      <c r="O160" s="191"/>
      <c r="P160" s="192"/>
      <c r="Q160" s="192"/>
      <c r="R160" s="192"/>
      <c r="S160" s="193"/>
      <c r="T160" s="168"/>
      <c r="U160" s="572"/>
      <c r="V160" s="191"/>
      <c r="W160" s="192"/>
      <c r="X160" s="192"/>
      <c r="Y160" s="192"/>
      <c r="Z160" s="193"/>
      <c r="AA160" s="168"/>
      <c r="AB160" s="572"/>
      <c r="AC160" s="191"/>
      <c r="AD160" s="192"/>
      <c r="AE160" s="192"/>
      <c r="AF160" s="192"/>
      <c r="AG160" s="193"/>
      <c r="AH160" s="168"/>
      <c r="AI160" s="572"/>
      <c r="AJ160" s="191"/>
      <c r="AK160" s="192"/>
      <c r="AL160" s="192"/>
      <c r="AM160" s="192"/>
      <c r="AN160" s="193"/>
      <c r="AO160" s="168"/>
      <c r="AP160" s="572"/>
      <c r="AQ160" s="191"/>
      <c r="AR160" s="192"/>
      <c r="AS160" s="192"/>
      <c r="AT160" s="192"/>
      <c r="AU160" s="193"/>
      <c r="AV160" s="168"/>
      <c r="AW160" s="572"/>
      <c r="AX160" s="191"/>
      <c r="AY160" s="192"/>
      <c r="AZ160" s="192"/>
      <c r="BA160" s="192"/>
      <c r="BB160" s="193"/>
      <c r="BC160" s="168"/>
      <c r="BD160" s="572"/>
    </row>
    <row r="161" spans="1:56" ht="19.5" customHeight="1" thickBot="1" x14ac:dyDescent="0.3">
      <c r="A161" s="166"/>
      <c r="B161" s="538" t="s">
        <v>418</v>
      </c>
      <c r="C161" s="539"/>
      <c r="D161" s="509" t="s">
        <v>420</v>
      </c>
      <c r="E161" s="510"/>
      <c r="F161" s="168"/>
      <c r="G161" s="572"/>
      <c r="H161" s="166"/>
      <c r="I161" s="538" t="s">
        <v>418</v>
      </c>
      <c r="J161" s="539"/>
      <c r="K161" s="509" t="s">
        <v>420</v>
      </c>
      <c r="L161" s="510"/>
      <c r="M161" s="168"/>
      <c r="N161" s="572"/>
      <c r="O161" s="166"/>
      <c r="P161" s="538" t="s">
        <v>418</v>
      </c>
      <c r="Q161" s="539"/>
      <c r="R161" s="509" t="s">
        <v>420</v>
      </c>
      <c r="S161" s="510"/>
      <c r="T161" s="168"/>
      <c r="U161" s="572"/>
      <c r="V161" s="166"/>
      <c r="W161" s="538" t="s">
        <v>418</v>
      </c>
      <c r="X161" s="539"/>
      <c r="Y161" s="509" t="s">
        <v>420</v>
      </c>
      <c r="Z161" s="510"/>
      <c r="AA161" s="168"/>
      <c r="AB161" s="572"/>
      <c r="AC161" s="166"/>
      <c r="AD161" s="538" t="s">
        <v>418</v>
      </c>
      <c r="AE161" s="539"/>
      <c r="AF161" s="509" t="s">
        <v>420</v>
      </c>
      <c r="AG161" s="510"/>
      <c r="AH161" s="168"/>
      <c r="AI161" s="572"/>
      <c r="AJ161" s="166"/>
      <c r="AK161" s="538" t="s">
        <v>418</v>
      </c>
      <c r="AL161" s="539"/>
      <c r="AM161" s="509" t="s">
        <v>420</v>
      </c>
      <c r="AN161" s="510"/>
      <c r="AO161" s="168"/>
      <c r="AP161" s="572"/>
      <c r="AQ161" s="166"/>
      <c r="AR161" s="538" t="s">
        <v>418</v>
      </c>
      <c r="AS161" s="539"/>
      <c r="AT161" s="509" t="s">
        <v>420</v>
      </c>
      <c r="AU161" s="510"/>
      <c r="AV161" s="168"/>
      <c r="AW161" s="572"/>
      <c r="AX161" s="166"/>
      <c r="AY161" s="538" t="s">
        <v>418</v>
      </c>
      <c r="AZ161" s="539"/>
      <c r="BA161" s="509" t="s">
        <v>420</v>
      </c>
      <c r="BB161" s="510"/>
      <c r="BC161" s="168"/>
      <c r="BD161" s="572"/>
    </row>
    <row r="162" spans="1:56" ht="19.5" customHeight="1" thickBot="1" x14ac:dyDescent="0.3">
      <c r="A162" s="166"/>
      <c r="B162" s="534" t="s">
        <v>419</v>
      </c>
      <c r="C162" s="535"/>
      <c r="D162" s="509" t="s">
        <v>421</v>
      </c>
      <c r="E162" s="510"/>
      <c r="F162" s="168"/>
      <c r="G162" s="572"/>
      <c r="H162" s="166"/>
      <c r="I162" s="534" t="s">
        <v>419</v>
      </c>
      <c r="J162" s="535"/>
      <c r="K162" s="509" t="s">
        <v>421</v>
      </c>
      <c r="L162" s="510"/>
      <c r="M162" s="168"/>
      <c r="N162" s="572"/>
      <c r="O162" s="166"/>
      <c r="P162" s="534" t="s">
        <v>419</v>
      </c>
      <c r="Q162" s="535"/>
      <c r="R162" s="509" t="s">
        <v>421</v>
      </c>
      <c r="S162" s="510"/>
      <c r="T162" s="168"/>
      <c r="U162" s="572"/>
      <c r="V162" s="166"/>
      <c r="W162" s="534" t="s">
        <v>419</v>
      </c>
      <c r="X162" s="535"/>
      <c r="Y162" s="509" t="s">
        <v>421</v>
      </c>
      <c r="Z162" s="510"/>
      <c r="AA162" s="168"/>
      <c r="AB162" s="572"/>
      <c r="AC162" s="166"/>
      <c r="AD162" s="534" t="s">
        <v>419</v>
      </c>
      <c r="AE162" s="535"/>
      <c r="AF162" s="509" t="s">
        <v>421</v>
      </c>
      <c r="AG162" s="510"/>
      <c r="AH162" s="168"/>
      <c r="AI162" s="572"/>
      <c r="AJ162" s="166"/>
      <c r="AK162" s="534" t="s">
        <v>419</v>
      </c>
      <c r="AL162" s="535"/>
      <c r="AM162" s="509" t="s">
        <v>421</v>
      </c>
      <c r="AN162" s="510"/>
      <c r="AO162" s="168"/>
      <c r="AP162" s="572"/>
      <c r="AQ162" s="166"/>
      <c r="AR162" s="534" t="s">
        <v>419</v>
      </c>
      <c r="AS162" s="535"/>
      <c r="AT162" s="509" t="s">
        <v>421</v>
      </c>
      <c r="AU162" s="510"/>
      <c r="AV162" s="168"/>
      <c r="AW162" s="572"/>
      <c r="AX162" s="166"/>
      <c r="AY162" s="534" t="s">
        <v>419</v>
      </c>
      <c r="AZ162" s="535"/>
      <c r="BA162" s="509" t="s">
        <v>421</v>
      </c>
      <c r="BB162" s="510"/>
      <c r="BC162" s="168"/>
      <c r="BD162" s="572"/>
    </row>
    <row r="163" spans="1:56" ht="19.5" customHeight="1" thickBot="1" x14ac:dyDescent="0.3">
      <c r="A163" s="166"/>
      <c r="B163" s="536" t="s">
        <v>452</v>
      </c>
      <c r="C163" s="537"/>
      <c r="D163" s="509" t="s">
        <v>422</v>
      </c>
      <c r="E163" s="510"/>
      <c r="F163" s="168"/>
      <c r="G163" s="572"/>
      <c r="H163" s="166"/>
      <c r="I163" s="536" t="s">
        <v>452</v>
      </c>
      <c r="J163" s="537"/>
      <c r="K163" s="509" t="s">
        <v>422</v>
      </c>
      <c r="L163" s="510"/>
      <c r="M163" s="168"/>
      <c r="N163" s="572"/>
      <c r="O163" s="166"/>
      <c r="P163" s="536" t="s">
        <v>452</v>
      </c>
      <c r="Q163" s="537"/>
      <c r="R163" s="509" t="s">
        <v>422</v>
      </c>
      <c r="S163" s="510"/>
      <c r="T163" s="168"/>
      <c r="U163" s="572"/>
      <c r="V163" s="166"/>
      <c r="W163" s="536" t="s">
        <v>452</v>
      </c>
      <c r="X163" s="537"/>
      <c r="Y163" s="509" t="s">
        <v>422</v>
      </c>
      <c r="Z163" s="510"/>
      <c r="AA163" s="168"/>
      <c r="AB163" s="572"/>
      <c r="AC163" s="166"/>
      <c r="AD163" s="536" t="s">
        <v>452</v>
      </c>
      <c r="AE163" s="537"/>
      <c r="AF163" s="509" t="s">
        <v>422</v>
      </c>
      <c r="AG163" s="510"/>
      <c r="AH163" s="168"/>
      <c r="AI163" s="572"/>
      <c r="AJ163" s="166"/>
      <c r="AK163" s="536" t="s">
        <v>452</v>
      </c>
      <c r="AL163" s="537"/>
      <c r="AM163" s="509" t="s">
        <v>422</v>
      </c>
      <c r="AN163" s="510"/>
      <c r="AO163" s="168"/>
      <c r="AP163" s="572"/>
      <c r="AQ163" s="166"/>
      <c r="AR163" s="536" t="s">
        <v>452</v>
      </c>
      <c r="AS163" s="537"/>
      <c r="AT163" s="509" t="s">
        <v>422</v>
      </c>
      <c r="AU163" s="510"/>
      <c r="AV163" s="168"/>
      <c r="AW163" s="572"/>
      <c r="AX163" s="166"/>
      <c r="AY163" s="536" t="s">
        <v>452</v>
      </c>
      <c r="AZ163" s="537"/>
      <c r="BA163" s="509" t="s">
        <v>422</v>
      </c>
      <c r="BB163" s="510"/>
      <c r="BC163" s="168"/>
      <c r="BD163" s="572"/>
    </row>
    <row r="164" spans="1:56" ht="32.25" customHeight="1" thickBot="1" x14ac:dyDescent="0.3">
      <c r="A164" s="162"/>
      <c r="B164" s="507" t="s">
        <v>455</v>
      </c>
      <c r="C164" s="508"/>
      <c r="D164" s="507">
        <f>SUM(F144:F159)</f>
        <v>100</v>
      </c>
      <c r="E164" s="508"/>
      <c r="F164" s="164"/>
      <c r="G164" s="572"/>
      <c r="H164" s="162"/>
      <c r="I164" s="507" t="s">
        <v>455</v>
      </c>
      <c r="J164" s="508"/>
      <c r="K164" s="507">
        <f>SUM(M144:M159)</f>
        <v>0</v>
      </c>
      <c r="L164" s="508"/>
      <c r="M164" s="164"/>
      <c r="N164" s="572"/>
      <c r="O164" s="162"/>
      <c r="P164" s="507" t="s">
        <v>455</v>
      </c>
      <c r="Q164" s="508"/>
      <c r="R164" s="507">
        <f>SUM(T144:T159)</f>
        <v>0</v>
      </c>
      <c r="S164" s="508"/>
      <c r="T164" s="164"/>
      <c r="U164" s="572"/>
      <c r="V164" s="162"/>
      <c r="W164" s="507" t="s">
        <v>455</v>
      </c>
      <c r="X164" s="508"/>
      <c r="Y164" s="507">
        <f>SUM(AA144:AA159)</f>
        <v>0</v>
      </c>
      <c r="Z164" s="508"/>
      <c r="AA164" s="164"/>
      <c r="AB164" s="572"/>
      <c r="AC164" s="162"/>
      <c r="AD164" s="507" t="s">
        <v>455</v>
      </c>
      <c r="AE164" s="508"/>
      <c r="AF164" s="507">
        <f>SUM(AH144:AH159)</f>
        <v>0</v>
      </c>
      <c r="AG164" s="508"/>
      <c r="AH164" s="164"/>
      <c r="AI164" s="572"/>
      <c r="AJ164" s="162"/>
      <c r="AK164" s="507" t="s">
        <v>455</v>
      </c>
      <c r="AL164" s="508"/>
      <c r="AM164" s="507">
        <f>SUM(AO144:AO159)</f>
        <v>0</v>
      </c>
      <c r="AN164" s="508"/>
      <c r="AO164" s="164"/>
      <c r="AP164" s="572"/>
      <c r="AQ164" s="162"/>
      <c r="AR164" s="507" t="s">
        <v>455</v>
      </c>
      <c r="AS164" s="508"/>
      <c r="AT164" s="507">
        <f>SUM(AV144:AV159)</f>
        <v>0</v>
      </c>
      <c r="AU164" s="508"/>
      <c r="AV164" s="164"/>
      <c r="AW164" s="572"/>
      <c r="AX164" s="162"/>
      <c r="AY164" s="507" t="s">
        <v>455</v>
      </c>
      <c r="AZ164" s="508"/>
      <c r="BA164" s="507">
        <f>SUM(BC144:BC159)</f>
        <v>0</v>
      </c>
      <c r="BB164" s="508"/>
      <c r="BC164" s="164"/>
      <c r="BD164" s="572"/>
    </row>
    <row r="165" spans="1:56" ht="27" customHeight="1" thickBot="1" x14ac:dyDescent="0.3">
      <c r="A165" s="162"/>
      <c r="B165" s="191"/>
      <c r="C165" s="191"/>
      <c r="D165" s="191"/>
      <c r="E165" s="191"/>
      <c r="F165" s="164"/>
      <c r="G165" s="572"/>
      <c r="H165" s="162"/>
      <c r="I165" s="191"/>
      <c r="J165" s="191"/>
      <c r="K165" s="191"/>
      <c r="L165" s="191"/>
      <c r="M165" s="164"/>
      <c r="N165" s="572"/>
      <c r="O165" s="162"/>
      <c r="P165" s="191"/>
      <c r="Q165" s="191"/>
      <c r="R165" s="191"/>
      <c r="S165" s="191"/>
      <c r="T165" s="164"/>
      <c r="U165" s="572"/>
      <c r="V165" s="162"/>
      <c r="W165" s="191"/>
      <c r="X165" s="191"/>
      <c r="Y165" s="191"/>
      <c r="Z165" s="191"/>
      <c r="AA165" s="164"/>
      <c r="AB165" s="572"/>
      <c r="AC165" s="162"/>
      <c r="AD165" s="191"/>
      <c r="AE165" s="191"/>
      <c r="AF165" s="191"/>
      <c r="AG165" s="191"/>
      <c r="AH165" s="164"/>
      <c r="AI165" s="572"/>
      <c r="AJ165" s="162"/>
      <c r="AK165" s="191"/>
      <c r="AL165" s="191"/>
      <c r="AM165" s="191"/>
      <c r="AN165" s="191"/>
      <c r="AO165" s="164"/>
      <c r="AP165" s="572"/>
      <c r="AQ165" s="162"/>
      <c r="AR165" s="191"/>
      <c r="AS165" s="191"/>
      <c r="AT165" s="191"/>
      <c r="AU165" s="191"/>
      <c r="AV165" s="164"/>
      <c r="AW165" s="572"/>
      <c r="AX165" s="162"/>
      <c r="AY165" s="191"/>
      <c r="AZ165" s="191"/>
      <c r="BA165" s="191"/>
      <c r="BB165" s="191"/>
      <c r="BC165" s="164"/>
      <c r="BD165" s="572"/>
    </row>
    <row r="166" spans="1:56" ht="23.25" customHeight="1" thickBot="1" x14ac:dyDescent="0.3">
      <c r="A166" s="166"/>
      <c r="B166" s="531" t="s">
        <v>442</v>
      </c>
      <c r="C166" s="532"/>
      <c r="D166" s="532"/>
      <c r="E166" s="533"/>
      <c r="F166" s="168"/>
      <c r="G166" s="572"/>
      <c r="H166" s="166"/>
      <c r="I166" s="531" t="s">
        <v>442</v>
      </c>
      <c r="J166" s="532"/>
      <c r="K166" s="532"/>
      <c r="L166" s="533"/>
      <c r="M166" s="168"/>
      <c r="N166" s="572"/>
      <c r="O166" s="166"/>
      <c r="P166" s="531" t="s">
        <v>442</v>
      </c>
      <c r="Q166" s="532"/>
      <c r="R166" s="532"/>
      <c r="S166" s="533"/>
      <c r="T166" s="168"/>
      <c r="U166" s="572"/>
      <c r="V166" s="166"/>
      <c r="W166" s="531" t="s">
        <v>442</v>
      </c>
      <c r="X166" s="532"/>
      <c r="Y166" s="532"/>
      <c r="Z166" s="533"/>
      <c r="AA166" s="168"/>
      <c r="AB166" s="572"/>
      <c r="AC166" s="166"/>
      <c r="AD166" s="531" t="s">
        <v>442</v>
      </c>
      <c r="AE166" s="532"/>
      <c r="AF166" s="532"/>
      <c r="AG166" s="533"/>
      <c r="AH166" s="168"/>
      <c r="AI166" s="572"/>
      <c r="AJ166" s="166"/>
      <c r="AK166" s="531" t="s">
        <v>442</v>
      </c>
      <c r="AL166" s="532"/>
      <c r="AM166" s="532"/>
      <c r="AN166" s="533"/>
      <c r="AO166" s="168"/>
      <c r="AP166" s="572"/>
      <c r="AQ166" s="166"/>
      <c r="AR166" s="531" t="s">
        <v>442</v>
      </c>
      <c r="AS166" s="532"/>
      <c r="AT166" s="532"/>
      <c r="AU166" s="533"/>
      <c r="AV166" s="168"/>
      <c r="AW166" s="572"/>
      <c r="AX166" s="166"/>
      <c r="AY166" s="531" t="s">
        <v>442</v>
      </c>
      <c r="AZ166" s="532"/>
      <c r="BA166" s="532"/>
      <c r="BB166" s="533"/>
      <c r="BC166" s="168"/>
      <c r="BD166" s="572"/>
    </row>
    <row r="167" spans="1:56" ht="36" customHeight="1" thickBot="1" x14ac:dyDescent="0.3">
      <c r="A167" s="166"/>
      <c r="B167" s="214" t="s">
        <v>443</v>
      </c>
      <c r="C167" s="560" t="s">
        <v>444</v>
      </c>
      <c r="D167" s="561"/>
      <c r="E167" s="213" t="s">
        <v>416</v>
      </c>
      <c r="F167" s="168"/>
      <c r="G167" s="572"/>
      <c r="H167" s="166"/>
      <c r="I167" s="214" t="s">
        <v>443</v>
      </c>
      <c r="J167" s="560" t="s">
        <v>444</v>
      </c>
      <c r="K167" s="561"/>
      <c r="L167" s="213" t="s">
        <v>416</v>
      </c>
      <c r="M167" s="168"/>
      <c r="N167" s="572"/>
      <c r="O167" s="166"/>
      <c r="P167" s="214" t="s">
        <v>443</v>
      </c>
      <c r="Q167" s="560" t="s">
        <v>444</v>
      </c>
      <c r="R167" s="561"/>
      <c r="S167" s="213" t="s">
        <v>416</v>
      </c>
      <c r="T167" s="168"/>
      <c r="U167" s="572"/>
      <c r="V167" s="166"/>
      <c r="W167" s="214" t="s">
        <v>443</v>
      </c>
      <c r="X167" s="560" t="s">
        <v>444</v>
      </c>
      <c r="Y167" s="561"/>
      <c r="Z167" s="213" t="s">
        <v>416</v>
      </c>
      <c r="AA167" s="168"/>
      <c r="AB167" s="572"/>
      <c r="AC167" s="166"/>
      <c r="AD167" s="214" t="s">
        <v>443</v>
      </c>
      <c r="AE167" s="560" t="s">
        <v>444</v>
      </c>
      <c r="AF167" s="561"/>
      <c r="AG167" s="213" t="s">
        <v>416</v>
      </c>
      <c r="AH167" s="168"/>
      <c r="AI167" s="572"/>
      <c r="AJ167" s="166"/>
      <c r="AK167" s="214" t="s">
        <v>443</v>
      </c>
      <c r="AL167" s="560" t="s">
        <v>444</v>
      </c>
      <c r="AM167" s="561"/>
      <c r="AN167" s="213" t="s">
        <v>416</v>
      </c>
      <c r="AO167" s="168"/>
      <c r="AP167" s="572"/>
      <c r="AQ167" s="166"/>
      <c r="AR167" s="214" t="s">
        <v>443</v>
      </c>
      <c r="AS167" s="560" t="s">
        <v>444</v>
      </c>
      <c r="AT167" s="561"/>
      <c r="AU167" s="213" t="s">
        <v>416</v>
      </c>
      <c r="AV167" s="168"/>
      <c r="AW167" s="572"/>
      <c r="AX167" s="166"/>
      <c r="AY167" s="214" t="s">
        <v>443</v>
      </c>
      <c r="AZ167" s="560" t="s">
        <v>444</v>
      </c>
      <c r="BA167" s="561"/>
      <c r="BB167" s="213" t="s">
        <v>416</v>
      </c>
      <c r="BC167" s="168"/>
      <c r="BD167" s="572"/>
    </row>
    <row r="168" spans="1:56" ht="23.25" customHeight="1" thickBot="1" x14ac:dyDescent="0.3">
      <c r="A168" s="166"/>
      <c r="B168" s="195" t="s">
        <v>418</v>
      </c>
      <c r="C168" s="529" t="s">
        <v>445</v>
      </c>
      <c r="D168" s="530"/>
      <c r="E168" s="196" t="s">
        <v>486</v>
      </c>
      <c r="F168" s="176">
        <f>IF(E168="X",2,"")</f>
        <v>2</v>
      </c>
      <c r="G168" s="572"/>
      <c r="H168" s="166"/>
      <c r="I168" s="195" t="s">
        <v>418</v>
      </c>
      <c r="J168" s="529" t="s">
        <v>445</v>
      </c>
      <c r="K168" s="530"/>
      <c r="L168" s="196"/>
      <c r="M168" s="176" t="str">
        <f>IF(L168="X",2,"")</f>
        <v/>
      </c>
      <c r="N168" s="572"/>
      <c r="O168" s="166"/>
      <c r="P168" s="195" t="s">
        <v>418</v>
      </c>
      <c r="Q168" s="529" t="s">
        <v>445</v>
      </c>
      <c r="R168" s="530"/>
      <c r="S168" s="196"/>
      <c r="T168" s="176" t="str">
        <f>IF(S168="X",2,"")</f>
        <v/>
      </c>
      <c r="U168" s="572"/>
      <c r="V168" s="166"/>
      <c r="W168" s="195" t="s">
        <v>418</v>
      </c>
      <c r="X168" s="529" t="s">
        <v>445</v>
      </c>
      <c r="Y168" s="530"/>
      <c r="Z168" s="196"/>
      <c r="AA168" s="176" t="str">
        <f>IF(Z168="X",2,"")</f>
        <v/>
      </c>
      <c r="AB168" s="572"/>
      <c r="AC168" s="166"/>
      <c r="AD168" s="195" t="s">
        <v>418</v>
      </c>
      <c r="AE168" s="529" t="s">
        <v>445</v>
      </c>
      <c r="AF168" s="530"/>
      <c r="AG168" s="196"/>
      <c r="AH168" s="176" t="str">
        <f>IF(AG168="X",2,"")</f>
        <v/>
      </c>
      <c r="AI168" s="572"/>
      <c r="AJ168" s="166"/>
      <c r="AK168" s="195" t="s">
        <v>418</v>
      </c>
      <c r="AL168" s="529" t="s">
        <v>445</v>
      </c>
      <c r="AM168" s="530"/>
      <c r="AN168" s="196"/>
      <c r="AO168" s="176" t="str">
        <f>IF(AN168="X",2,"")</f>
        <v/>
      </c>
      <c r="AP168" s="572"/>
      <c r="AQ168" s="166"/>
      <c r="AR168" s="195" t="s">
        <v>418</v>
      </c>
      <c r="AS168" s="529" t="s">
        <v>445</v>
      </c>
      <c r="AT168" s="530"/>
      <c r="AU168" s="196"/>
      <c r="AV168" s="176" t="str">
        <f>IF(AU168="X",2,"")</f>
        <v/>
      </c>
      <c r="AW168" s="572"/>
      <c r="AX168" s="166"/>
      <c r="AY168" s="195" t="s">
        <v>418</v>
      </c>
      <c r="AZ168" s="529" t="s">
        <v>445</v>
      </c>
      <c r="BA168" s="530"/>
      <c r="BB168" s="196"/>
      <c r="BC168" s="176" t="str">
        <f>IF(BB168="X",2,"")</f>
        <v/>
      </c>
      <c r="BD168" s="572"/>
    </row>
    <row r="169" spans="1:56" ht="23.25" customHeight="1" thickBot="1" x14ac:dyDescent="0.3">
      <c r="A169" s="166"/>
      <c r="B169" s="197" t="s">
        <v>419</v>
      </c>
      <c r="C169" s="529" t="s">
        <v>446</v>
      </c>
      <c r="D169" s="530"/>
      <c r="E169" s="196"/>
      <c r="F169" s="176" t="str">
        <f>IF(E169="X",1,"")</f>
        <v/>
      </c>
      <c r="G169" s="572"/>
      <c r="H169" s="166"/>
      <c r="I169" s="197" t="s">
        <v>419</v>
      </c>
      <c r="J169" s="529" t="s">
        <v>446</v>
      </c>
      <c r="K169" s="530"/>
      <c r="L169" s="196"/>
      <c r="M169" s="176" t="str">
        <f>IF(L169="X",1,"")</f>
        <v/>
      </c>
      <c r="N169" s="572"/>
      <c r="O169" s="166"/>
      <c r="P169" s="197" t="s">
        <v>419</v>
      </c>
      <c r="Q169" s="529" t="s">
        <v>446</v>
      </c>
      <c r="R169" s="530"/>
      <c r="S169" s="196"/>
      <c r="T169" s="176" t="str">
        <f>IF(S169="X",1,"")</f>
        <v/>
      </c>
      <c r="U169" s="572"/>
      <c r="V169" s="166"/>
      <c r="W169" s="197" t="s">
        <v>419</v>
      </c>
      <c r="X169" s="529" t="s">
        <v>446</v>
      </c>
      <c r="Y169" s="530"/>
      <c r="Z169" s="196"/>
      <c r="AA169" s="176" t="str">
        <f>IF(Z169="X",1,"")</f>
        <v/>
      </c>
      <c r="AB169" s="572"/>
      <c r="AC169" s="166"/>
      <c r="AD169" s="197" t="s">
        <v>419</v>
      </c>
      <c r="AE169" s="529" t="s">
        <v>446</v>
      </c>
      <c r="AF169" s="530"/>
      <c r="AG169" s="196"/>
      <c r="AH169" s="176" t="str">
        <f>IF(AG169="X",1,"")</f>
        <v/>
      </c>
      <c r="AI169" s="572"/>
      <c r="AJ169" s="166"/>
      <c r="AK169" s="197" t="s">
        <v>419</v>
      </c>
      <c r="AL169" s="529" t="s">
        <v>446</v>
      </c>
      <c r="AM169" s="530"/>
      <c r="AN169" s="196"/>
      <c r="AO169" s="176" t="str">
        <f>IF(AN169="X",1,"")</f>
        <v/>
      </c>
      <c r="AP169" s="572"/>
      <c r="AQ169" s="166"/>
      <c r="AR169" s="197" t="s">
        <v>419</v>
      </c>
      <c r="AS169" s="529" t="s">
        <v>446</v>
      </c>
      <c r="AT169" s="530"/>
      <c r="AU169" s="196"/>
      <c r="AV169" s="176" t="str">
        <f>IF(AU169="X",1,"")</f>
        <v/>
      </c>
      <c r="AW169" s="572"/>
      <c r="AX169" s="166"/>
      <c r="AY169" s="197" t="s">
        <v>419</v>
      </c>
      <c r="AZ169" s="529" t="s">
        <v>446</v>
      </c>
      <c r="BA169" s="530"/>
      <c r="BB169" s="196"/>
      <c r="BC169" s="176" t="str">
        <f>IF(BB169="X",1,"")</f>
        <v/>
      </c>
      <c r="BD169" s="572"/>
    </row>
    <row r="170" spans="1:56" ht="23.25" customHeight="1" thickBot="1" x14ac:dyDescent="0.3">
      <c r="A170" s="162"/>
      <c r="B170" s="198" t="s">
        <v>452</v>
      </c>
      <c r="C170" s="529" t="s">
        <v>447</v>
      </c>
      <c r="D170" s="530"/>
      <c r="E170" s="196"/>
      <c r="F170" s="176" t="str">
        <f>IF(E170="X",0.1,"")</f>
        <v/>
      </c>
      <c r="G170" s="572"/>
      <c r="H170" s="162"/>
      <c r="I170" s="198" t="s">
        <v>452</v>
      </c>
      <c r="J170" s="529" t="s">
        <v>447</v>
      </c>
      <c r="K170" s="530"/>
      <c r="L170" s="196"/>
      <c r="M170" s="176" t="str">
        <f>IF(L170="X",0.1,"")</f>
        <v/>
      </c>
      <c r="N170" s="572"/>
      <c r="O170" s="162"/>
      <c r="P170" s="198" t="s">
        <v>452</v>
      </c>
      <c r="Q170" s="529" t="s">
        <v>447</v>
      </c>
      <c r="R170" s="530"/>
      <c r="S170" s="196"/>
      <c r="T170" s="176" t="str">
        <f>IF(S170="X",0.1,"")</f>
        <v/>
      </c>
      <c r="U170" s="572"/>
      <c r="V170" s="162"/>
      <c r="W170" s="198" t="s">
        <v>452</v>
      </c>
      <c r="X170" s="529" t="s">
        <v>447</v>
      </c>
      <c r="Y170" s="530"/>
      <c r="Z170" s="196"/>
      <c r="AA170" s="176" t="str">
        <f>IF(Z170="X",0.1,"")</f>
        <v/>
      </c>
      <c r="AB170" s="572"/>
      <c r="AC170" s="162"/>
      <c r="AD170" s="198" t="s">
        <v>452</v>
      </c>
      <c r="AE170" s="529" t="s">
        <v>447</v>
      </c>
      <c r="AF170" s="530"/>
      <c r="AG170" s="196"/>
      <c r="AH170" s="176" t="str">
        <f>IF(AG170="X",0.1,"")</f>
        <v/>
      </c>
      <c r="AI170" s="572"/>
      <c r="AJ170" s="162"/>
      <c r="AK170" s="198" t="s">
        <v>452</v>
      </c>
      <c r="AL170" s="529" t="s">
        <v>447</v>
      </c>
      <c r="AM170" s="530"/>
      <c r="AN170" s="196"/>
      <c r="AO170" s="176" t="str">
        <f>IF(AN170="X",0.1,"")</f>
        <v/>
      </c>
      <c r="AP170" s="572"/>
      <c r="AQ170" s="162"/>
      <c r="AR170" s="198" t="s">
        <v>452</v>
      </c>
      <c r="AS170" s="529" t="s">
        <v>447</v>
      </c>
      <c r="AT170" s="530"/>
      <c r="AU170" s="196"/>
      <c r="AV170" s="176" t="str">
        <f>IF(AU170="X",0.1,"")</f>
        <v/>
      </c>
      <c r="AW170" s="572"/>
      <c r="AX170" s="162"/>
      <c r="AY170" s="198" t="s">
        <v>452</v>
      </c>
      <c r="AZ170" s="529" t="s">
        <v>447</v>
      </c>
      <c r="BA170" s="530"/>
      <c r="BB170" s="196"/>
      <c r="BC170" s="176" t="str">
        <f>IF(BB170="X",0.1,"")</f>
        <v/>
      </c>
      <c r="BD170" s="572"/>
    </row>
    <row r="171" spans="1:56" ht="23.25" customHeight="1" thickBot="1" x14ac:dyDescent="0.3">
      <c r="A171" s="191"/>
      <c r="B171" s="507" t="s">
        <v>454</v>
      </c>
      <c r="C171" s="508"/>
      <c r="D171" s="507" t="str">
        <f>IF(F171=2,"FUERTE",IF(F171=1,"MODERADO",IF(F171=0.1,"DÉBIL","")))</f>
        <v>FUERTE</v>
      </c>
      <c r="E171" s="508"/>
      <c r="F171" s="176">
        <f>SUM(F168:F170)</f>
        <v>2</v>
      </c>
      <c r="G171" s="572"/>
      <c r="H171" s="191"/>
      <c r="I171" s="507" t="s">
        <v>454</v>
      </c>
      <c r="J171" s="508"/>
      <c r="K171" s="507" t="str">
        <f>IF(M171=2,"FUERTE",IF(M171=1,"MODERADO",IF(M171=0.1,"DÉBIL","")))</f>
        <v/>
      </c>
      <c r="L171" s="508"/>
      <c r="M171" s="176">
        <f>SUM(M168:M170)</f>
        <v>0</v>
      </c>
      <c r="N171" s="572"/>
      <c r="O171" s="191"/>
      <c r="P171" s="507" t="s">
        <v>454</v>
      </c>
      <c r="Q171" s="508"/>
      <c r="R171" s="507" t="str">
        <f>IF(T171=2,"FUERTE",IF(T171=1,"MODERADO",IF(T171=0.1,"DÉBIL","")))</f>
        <v/>
      </c>
      <c r="S171" s="508"/>
      <c r="T171" s="176">
        <f>SUM(T168:T170)</f>
        <v>0</v>
      </c>
      <c r="U171" s="572"/>
      <c r="V171" s="191"/>
      <c r="W171" s="507" t="s">
        <v>454</v>
      </c>
      <c r="X171" s="508"/>
      <c r="Y171" s="507" t="str">
        <f>IF(AA171=2,"FUERTE",IF(AA171=1,"MODERADO",IF(AA171=0.1,"DÉBIL","")))</f>
        <v/>
      </c>
      <c r="Z171" s="508"/>
      <c r="AA171" s="176">
        <f>SUM(AA168:AA170)</f>
        <v>0</v>
      </c>
      <c r="AB171" s="572"/>
      <c r="AC171" s="191"/>
      <c r="AD171" s="507" t="s">
        <v>454</v>
      </c>
      <c r="AE171" s="508"/>
      <c r="AF171" s="507" t="str">
        <f>IF(AH171=2,"FUERTE",IF(AH171=1,"MODERADO",IF(AH171=0.1,"DÉBIL","")))</f>
        <v/>
      </c>
      <c r="AG171" s="508"/>
      <c r="AH171" s="176">
        <f>SUM(AH168:AH170)</f>
        <v>0</v>
      </c>
      <c r="AI171" s="572"/>
      <c r="AJ171" s="191"/>
      <c r="AK171" s="507" t="s">
        <v>454</v>
      </c>
      <c r="AL171" s="508"/>
      <c r="AM171" s="507" t="str">
        <f>IF(AO171=2,"FUERTE",IF(AO171=1,"MODERADO",IF(AO171=0.1,"DÉBIL","")))</f>
        <v/>
      </c>
      <c r="AN171" s="508"/>
      <c r="AO171" s="176">
        <f>SUM(AO168:AO170)</f>
        <v>0</v>
      </c>
      <c r="AP171" s="572"/>
      <c r="AQ171" s="191"/>
      <c r="AR171" s="507" t="s">
        <v>454</v>
      </c>
      <c r="AS171" s="508"/>
      <c r="AT171" s="507" t="str">
        <f>IF(AV171=2,"FUERTE",IF(AV171=1,"MODERADO",IF(AV171=0.1,"DÉBIL","")))</f>
        <v/>
      </c>
      <c r="AU171" s="508"/>
      <c r="AV171" s="176">
        <f>SUM(AV168:AV170)</f>
        <v>0</v>
      </c>
      <c r="AW171" s="572"/>
      <c r="AX171" s="191"/>
      <c r="AY171" s="507" t="s">
        <v>454</v>
      </c>
      <c r="AZ171" s="508"/>
      <c r="BA171" s="507" t="str">
        <f>IF(BC171=2,"FUERTE",IF(BC171=1,"MODERADO",IF(BC171=0.1,"DÉBIL","")))</f>
        <v/>
      </c>
      <c r="BB171" s="508"/>
      <c r="BC171" s="176">
        <f>SUM(BC168:BC170)</f>
        <v>0</v>
      </c>
      <c r="BD171" s="572"/>
    </row>
    <row r="172" spans="1:56" ht="37.5" customHeight="1" thickBot="1" x14ac:dyDescent="0.3">
      <c r="A172" s="162"/>
      <c r="B172" s="199"/>
      <c r="C172" s="199"/>
      <c r="D172" s="199"/>
      <c r="E172" s="199"/>
      <c r="F172" s="164"/>
      <c r="G172" s="572"/>
      <c r="H172" s="162"/>
      <c r="I172" s="199"/>
      <c r="J172" s="199"/>
      <c r="K172" s="199"/>
      <c r="L172" s="199"/>
      <c r="M172" s="164"/>
      <c r="N172" s="572"/>
      <c r="O172" s="162"/>
      <c r="P172" s="199"/>
      <c r="Q172" s="199"/>
      <c r="R172" s="199"/>
      <c r="S172" s="199"/>
      <c r="T172" s="164"/>
      <c r="U172" s="572"/>
      <c r="V172" s="162"/>
      <c r="W172" s="199"/>
      <c r="X172" s="199"/>
      <c r="Y172" s="199"/>
      <c r="Z172" s="199"/>
      <c r="AA172" s="164"/>
      <c r="AB172" s="572"/>
      <c r="AC172" s="162"/>
      <c r="AD172" s="199"/>
      <c r="AE172" s="199"/>
      <c r="AF172" s="199"/>
      <c r="AG172" s="199"/>
      <c r="AH172" s="164"/>
      <c r="AI172" s="572"/>
      <c r="AJ172" s="162"/>
      <c r="AK172" s="199"/>
      <c r="AL172" s="199"/>
      <c r="AM172" s="199"/>
      <c r="AN172" s="199"/>
      <c r="AO172" s="164"/>
      <c r="AP172" s="572"/>
      <c r="AQ172" s="162"/>
      <c r="AR172" s="199"/>
      <c r="AS172" s="199"/>
      <c r="AT172" s="199"/>
      <c r="AU172" s="199"/>
      <c r="AV172" s="164"/>
      <c r="AW172" s="572"/>
      <c r="AX172" s="162"/>
      <c r="AY172" s="199"/>
      <c r="AZ172" s="199"/>
      <c r="BA172" s="199"/>
      <c r="BB172" s="199"/>
      <c r="BC172" s="164"/>
      <c r="BD172" s="572"/>
    </row>
    <row r="173" spans="1:56" ht="18.75" thickBot="1" x14ac:dyDescent="0.3">
      <c r="A173" s="166"/>
      <c r="B173" s="531" t="s">
        <v>448</v>
      </c>
      <c r="C173" s="532"/>
      <c r="D173" s="532"/>
      <c r="E173" s="533"/>
      <c r="F173" s="168"/>
      <c r="G173" s="572"/>
      <c r="H173" s="166"/>
      <c r="I173" s="531" t="s">
        <v>448</v>
      </c>
      <c r="J173" s="532"/>
      <c r="K173" s="532"/>
      <c r="L173" s="533"/>
      <c r="M173" s="168"/>
      <c r="N173" s="572"/>
      <c r="O173" s="166"/>
      <c r="P173" s="531" t="s">
        <v>448</v>
      </c>
      <c r="Q173" s="532"/>
      <c r="R173" s="532"/>
      <c r="S173" s="533"/>
      <c r="T173" s="168"/>
      <c r="U173" s="572"/>
      <c r="V173" s="166"/>
      <c r="W173" s="531" t="s">
        <v>448</v>
      </c>
      <c r="X173" s="532"/>
      <c r="Y173" s="532"/>
      <c r="Z173" s="533"/>
      <c r="AA173" s="168"/>
      <c r="AB173" s="572"/>
      <c r="AC173" s="166"/>
      <c r="AD173" s="531" t="s">
        <v>448</v>
      </c>
      <c r="AE173" s="532"/>
      <c r="AF173" s="532"/>
      <c r="AG173" s="533"/>
      <c r="AH173" s="168"/>
      <c r="AI173" s="572"/>
      <c r="AJ173" s="166"/>
      <c r="AK173" s="531" t="s">
        <v>448</v>
      </c>
      <c r="AL173" s="532"/>
      <c r="AM173" s="532"/>
      <c r="AN173" s="533"/>
      <c r="AO173" s="168"/>
      <c r="AP173" s="572"/>
      <c r="AQ173" s="166"/>
      <c r="AR173" s="531" t="s">
        <v>448</v>
      </c>
      <c r="AS173" s="532"/>
      <c r="AT173" s="532"/>
      <c r="AU173" s="533"/>
      <c r="AV173" s="168"/>
      <c r="AW173" s="572"/>
      <c r="AX173" s="166"/>
      <c r="AY173" s="531" t="s">
        <v>448</v>
      </c>
      <c r="AZ173" s="532"/>
      <c r="BA173" s="532"/>
      <c r="BB173" s="533"/>
      <c r="BC173" s="168"/>
      <c r="BD173" s="572"/>
    </row>
    <row r="174" spans="1:56" ht="76.5" customHeight="1" thickBot="1" x14ac:dyDescent="0.3">
      <c r="A174" s="166"/>
      <c r="B174" s="215" t="s">
        <v>449</v>
      </c>
      <c r="C174" s="215" t="s">
        <v>453</v>
      </c>
      <c r="D174" s="215" t="s">
        <v>450</v>
      </c>
      <c r="E174" s="215" t="s">
        <v>451</v>
      </c>
      <c r="F174" s="168"/>
      <c r="G174" s="572"/>
      <c r="H174" s="166"/>
      <c r="I174" s="215" t="s">
        <v>449</v>
      </c>
      <c r="J174" s="215" t="s">
        <v>453</v>
      </c>
      <c r="K174" s="215" t="s">
        <v>450</v>
      </c>
      <c r="L174" s="215" t="s">
        <v>451</v>
      </c>
      <c r="M174" s="168"/>
      <c r="N174" s="572"/>
      <c r="O174" s="166"/>
      <c r="P174" s="215" t="s">
        <v>449</v>
      </c>
      <c r="Q174" s="215" t="s">
        <v>453</v>
      </c>
      <c r="R174" s="215" t="s">
        <v>450</v>
      </c>
      <c r="S174" s="215" t="s">
        <v>451</v>
      </c>
      <c r="T174" s="168"/>
      <c r="U174" s="572"/>
      <c r="V174" s="166"/>
      <c r="W174" s="215" t="s">
        <v>449</v>
      </c>
      <c r="X174" s="215" t="s">
        <v>453</v>
      </c>
      <c r="Y174" s="215" t="s">
        <v>450</v>
      </c>
      <c r="Z174" s="215" t="s">
        <v>451</v>
      </c>
      <c r="AA174" s="168"/>
      <c r="AB174" s="572"/>
      <c r="AC174" s="166"/>
      <c r="AD174" s="215" t="s">
        <v>449</v>
      </c>
      <c r="AE174" s="215" t="s">
        <v>453</v>
      </c>
      <c r="AF174" s="215" t="s">
        <v>450</v>
      </c>
      <c r="AG174" s="215" t="s">
        <v>451</v>
      </c>
      <c r="AH174" s="168"/>
      <c r="AI174" s="572"/>
      <c r="AJ174" s="166"/>
      <c r="AK174" s="215" t="s">
        <v>449</v>
      </c>
      <c r="AL174" s="215" t="s">
        <v>453</v>
      </c>
      <c r="AM174" s="215" t="s">
        <v>450</v>
      </c>
      <c r="AN174" s="215" t="s">
        <v>451</v>
      </c>
      <c r="AO174" s="168"/>
      <c r="AP174" s="572"/>
      <c r="AQ174" s="166"/>
      <c r="AR174" s="215" t="s">
        <v>449</v>
      </c>
      <c r="AS174" s="215" t="s">
        <v>453</v>
      </c>
      <c r="AT174" s="215" t="s">
        <v>450</v>
      </c>
      <c r="AU174" s="215" t="s">
        <v>451</v>
      </c>
      <c r="AV174" s="168"/>
      <c r="AW174" s="572"/>
      <c r="AX174" s="166"/>
      <c r="AY174" s="215" t="s">
        <v>449</v>
      </c>
      <c r="AZ174" s="215" t="s">
        <v>453</v>
      </c>
      <c r="BA174" s="215" t="s">
        <v>450</v>
      </c>
      <c r="BB174" s="215" t="s">
        <v>451</v>
      </c>
      <c r="BC174" s="168"/>
      <c r="BD174" s="572"/>
    </row>
    <row r="175" spans="1:56" ht="24.75" customHeight="1" thickBot="1" x14ac:dyDescent="0.3">
      <c r="A175" s="166"/>
      <c r="B175" s="196" t="str">
        <f>IF(D164=0,"",IF(D164&lt;=85,"DÉBIL",IF(D164&lt;=95,"MODERADO",IF(D164&lt;=100,"FUERTE"))))</f>
        <v>FUERTE</v>
      </c>
      <c r="C175" s="196" t="str">
        <f>D171</f>
        <v>FUERTE</v>
      </c>
      <c r="D175" s="202" t="str">
        <f>IFERROR(IF(D176=0,"DÉBIL",IF(D176&lt;=50,"MODERADO",IF(D176=100,"FUERTE",""))),"")</f>
        <v>FUERTE</v>
      </c>
      <c r="E175" s="196" t="str">
        <f>IF(D175="FUERTE","NO",IF(D175="MODERADO","SI",IF(D175="DÉBIL","SI","")))</f>
        <v>NO</v>
      </c>
      <c r="F175" s="168"/>
      <c r="G175" s="572"/>
      <c r="H175" s="166"/>
      <c r="I175" s="196" t="str">
        <f>IF(K164=0,"",IF(K164&lt;=85,"DÉBIL",IF(K164&lt;=95,"MODERADO",IF(K164&lt;=100,"FUERTE"))))</f>
        <v/>
      </c>
      <c r="J175" s="196" t="str">
        <f>K171</f>
        <v/>
      </c>
      <c r="K175" s="202" t="str">
        <f>IFERROR(IF(K176=0,"DÉBIL",IF(K176&lt;=50,"MODERADO",IF(K176=100,"FUERTE",""))),"")</f>
        <v/>
      </c>
      <c r="L175" s="196" t="str">
        <f>IF(K175="FUERTE","NO",IF(K175="MODERADO","SI",IF(K175="DÉBIL","SI","")))</f>
        <v/>
      </c>
      <c r="M175" s="168"/>
      <c r="N175" s="572"/>
      <c r="O175" s="166"/>
      <c r="P175" s="196" t="str">
        <f>IF(R164=0,"",IF(R164&lt;=85,"DÉBIL",IF(R164&lt;=95,"MODERADO",IF(R164&lt;=100,"FUERTE"))))</f>
        <v/>
      </c>
      <c r="Q175" s="196" t="str">
        <f>R171</f>
        <v/>
      </c>
      <c r="R175" s="202" t="str">
        <f>IFERROR(IF(R176=0,"DÉBIL",IF(R176&lt;=50,"MODERADO",IF(R176=100,"FUERTE",""))),"")</f>
        <v/>
      </c>
      <c r="S175" s="196" t="str">
        <f>IF(R175="FUERTE","NO",IF(R175="MODERADO","SI",IF(R175="DÉBIL","SI","")))</f>
        <v/>
      </c>
      <c r="T175" s="168"/>
      <c r="U175" s="572"/>
      <c r="V175" s="166"/>
      <c r="W175" s="196" t="str">
        <f>IF(Y164=0,"",IF(Y164&lt;=85,"DÉBIL",IF(Y164&lt;=95,"MODERADO",IF(Y164&lt;=100,"FUERTE"))))</f>
        <v/>
      </c>
      <c r="X175" s="196" t="str">
        <f>Y171</f>
        <v/>
      </c>
      <c r="Y175" s="202" t="str">
        <f>IFERROR(IF(Y176=0,"DÉBIL",IF(Y176&lt;=50,"MODERADO",IF(Y176=100,"FUERTE",""))),"")</f>
        <v/>
      </c>
      <c r="Z175" s="196" t="str">
        <f>IF(Y175="FUERTE","NO",IF(Y175="MODERADO","SI",IF(Y175="DÉBIL","SI","")))</f>
        <v/>
      </c>
      <c r="AA175" s="168"/>
      <c r="AB175" s="572"/>
      <c r="AC175" s="166"/>
      <c r="AD175" s="196" t="str">
        <f>IF(AF164=0,"",IF(AF164&lt;=85,"DÉBIL",IF(AF164&lt;=95,"MODERADO",IF(AF164&lt;=100,"FUERTE"))))</f>
        <v/>
      </c>
      <c r="AE175" s="196" t="str">
        <f>AF171</f>
        <v/>
      </c>
      <c r="AF175" s="202" t="str">
        <f>IFERROR(IF(AF176=0,"DÉBIL",IF(AF176&lt;=50,"MODERADO",IF(AF176=100,"FUERTE",""))),"")</f>
        <v/>
      </c>
      <c r="AG175" s="196" t="str">
        <f>IF(AF175="FUERTE","NO",IF(AF175="MODERADO","SI",IF(AF175="DÉBIL","SI","")))</f>
        <v/>
      </c>
      <c r="AH175" s="168"/>
      <c r="AI175" s="572"/>
      <c r="AJ175" s="166"/>
      <c r="AK175" s="196" t="str">
        <f>IF(AM164=0,"",IF(AM164&lt;=85,"DÉBIL",IF(AM164&lt;=95,"MODERADO",IF(AM164&lt;=100,"FUERTE"))))</f>
        <v/>
      </c>
      <c r="AL175" s="196" t="str">
        <f>AM171</f>
        <v/>
      </c>
      <c r="AM175" s="202" t="str">
        <f>IFERROR(IF(AM176=0,"DÉBIL",IF(AM176&lt;=50,"MODERADO",IF(AM176=100,"FUERTE",""))),"")</f>
        <v/>
      </c>
      <c r="AN175" s="196" t="str">
        <f>IF(AM175="FUERTE","NO",IF(AM175="MODERADO","SI",IF(AM175="DÉBIL","SI","")))</f>
        <v/>
      </c>
      <c r="AO175" s="168"/>
      <c r="AP175" s="572"/>
      <c r="AQ175" s="166"/>
      <c r="AR175" s="196" t="str">
        <f>IF(AT164=0,"",IF(AT164&lt;=85,"DÉBIL",IF(AT164&lt;=95,"MODERADO",IF(AT164&lt;=100,"FUERTE"))))</f>
        <v/>
      </c>
      <c r="AS175" s="196" t="str">
        <f>AT171</f>
        <v/>
      </c>
      <c r="AT175" s="202" t="str">
        <f>IFERROR(IF(AT176=0,"DÉBIL",IF(AT176&lt;=50,"MODERADO",IF(AT176=100,"FUERTE",""))),"")</f>
        <v/>
      </c>
      <c r="AU175" s="196" t="str">
        <f>IF(AT175="FUERTE","NO",IF(AT175="MODERADO","SI",IF(AT175="DÉBIL","SI","")))</f>
        <v/>
      </c>
      <c r="AV175" s="168"/>
      <c r="AW175" s="572"/>
      <c r="AX175" s="166"/>
      <c r="AY175" s="196" t="str">
        <f>IF(BA164=0,"",IF(BA164&lt;=85,"DÉBIL",IF(BA164&lt;=95,"MODERADO",IF(BA164&lt;=100,"FUERTE"))))</f>
        <v/>
      </c>
      <c r="AZ175" s="196" t="str">
        <f>BA171</f>
        <v/>
      </c>
      <c r="BA175" s="202" t="str">
        <f>IFERROR(IF(BA176=0,"DÉBIL",IF(BA176&lt;=50,"MODERADO",IF(BA176=100,"FUERTE",""))),"")</f>
        <v/>
      </c>
      <c r="BB175" s="196" t="str">
        <f>IF(BA175="FUERTE","NO",IF(BA175="MODERADO","SI",IF(BA175="DÉBIL","SI","")))</f>
        <v/>
      </c>
      <c r="BC175" s="168"/>
      <c r="BD175" s="572"/>
    </row>
    <row r="176" spans="1:56" ht="15" hidden="1" customHeight="1" x14ac:dyDescent="0.25">
      <c r="A176" s="166"/>
      <c r="B176" s="203">
        <f>IF(B175="FUERTE",50,IF(B175="MODERADO",25,IF(B175="DÉBIL",0,"")))</f>
        <v>50</v>
      </c>
      <c r="C176" s="203">
        <f>IF(C175="FUERTE",2,IF(C175="MODERADO",1,IF(C175="DÉBIL",0,"")))</f>
        <v>2</v>
      </c>
      <c r="D176" s="203">
        <f>+C176*B176</f>
        <v>100</v>
      </c>
      <c r="E176" s="203"/>
      <c r="F176" s="168"/>
      <c r="G176" s="572"/>
      <c r="H176" s="166"/>
      <c r="I176" s="203" t="str">
        <f>IF(I175="FUERTE",50,IF(I175="MODERADO",25,IF(I175="DÉBIL",0,"")))</f>
        <v/>
      </c>
      <c r="J176" s="203" t="str">
        <f>IF(J175="FUERTE",2,IF(J175="MODERADO",1,IF(J175="DÉBIL",0,"")))</f>
        <v/>
      </c>
      <c r="K176" s="203" t="e">
        <f>+J176*I176</f>
        <v>#VALUE!</v>
      </c>
      <c r="L176" s="203"/>
      <c r="M176" s="168"/>
      <c r="N176" s="572"/>
      <c r="O176" s="166"/>
      <c r="P176" s="203" t="str">
        <f>IF(P175="FUERTE",50,IF(P175="MODERADO",25,IF(P175="DÉBIL",0,"")))</f>
        <v/>
      </c>
      <c r="Q176" s="203" t="str">
        <f>IF(Q175="FUERTE",2,IF(Q175="MODERADO",1,IF(Q175="DÉBIL",0,"")))</f>
        <v/>
      </c>
      <c r="R176" s="203" t="e">
        <f>+Q176*P176</f>
        <v>#VALUE!</v>
      </c>
      <c r="S176" s="203"/>
      <c r="T176" s="168"/>
      <c r="U176" s="572"/>
      <c r="V176" s="166"/>
      <c r="W176" s="203" t="str">
        <f>IF(W175="FUERTE",50,IF(W175="MODERADO",25,IF(W175="DÉBIL",0,"")))</f>
        <v/>
      </c>
      <c r="X176" s="203" t="str">
        <f>IF(X175="FUERTE",2,IF(X175="MODERADO",1,IF(X175="DÉBIL",0,"")))</f>
        <v/>
      </c>
      <c r="Y176" s="203" t="e">
        <f>+X176*W176</f>
        <v>#VALUE!</v>
      </c>
      <c r="Z176" s="203"/>
      <c r="AA176" s="168"/>
      <c r="AB176" s="572"/>
      <c r="AC176" s="166"/>
      <c r="AD176" s="203" t="str">
        <f>IF(AD175="FUERTE",50,IF(AD175="MODERADO",25,IF(AD175="DÉBIL",0,"")))</f>
        <v/>
      </c>
      <c r="AE176" s="203" t="str">
        <f>IF(AE175="FUERTE",2,IF(AE175="MODERADO",1,IF(AE175="DÉBIL",0,"")))</f>
        <v/>
      </c>
      <c r="AF176" s="203" t="e">
        <f>+AE176*AD176</f>
        <v>#VALUE!</v>
      </c>
      <c r="AG176" s="203"/>
      <c r="AH176" s="168"/>
      <c r="AI176" s="572"/>
      <c r="AJ176" s="166"/>
      <c r="AK176" s="203" t="str">
        <f>IF(AK175="FUERTE",50,IF(AK175="MODERADO",25,IF(AK175="DÉBIL",0,"")))</f>
        <v/>
      </c>
      <c r="AL176" s="203" t="str">
        <f>IF(AL175="FUERTE",2,IF(AL175="MODERADO",1,IF(AL175="DÉBIL",0,"")))</f>
        <v/>
      </c>
      <c r="AM176" s="203" t="e">
        <f>+AL176*AK176</f>
        <v>#VALUE!</v>
      </c>
      <c r="AN176" s="203"/>
      <c r="AO176" s="168"/>
      <c r="AP176" s="572"/>
      <c r="AQ176" s="166"/>
      <c r="AR176" s="203" t="str">
        <f>IF(AR175="FUERTE",50,IF(AR175="MODERADO",25,IF(AR175="DÉBIL",0,"")))</f>
        <v/>
      </c>
      <c r="AS176" s="203" t="str">
        <f>IF(AS175="FUERTE",2,IF(AS175="MODERADO",1,IF(AS175="DÉBIL",0,"")))</f>
        <v/>
      </c>
      <c r="AT176" s="203" t="e">
        <f>+AS176*AR176</f>
        <v>#VALUE!</v>
      </c>
      <c r="AU176" s="203"/>
      <c r="AV176" s="168"/>
      <c r="AW176" s="572"/>
      <c r="AX176" s="166"/>
      <c r="AY176" s="203" t="str">
        <f>IF(AY175="FUERTE",50,IF(AY175="MODERADO",25,IF(AY175="DÉBIL",0,"")))</f>
        <v/>
      </c>
      <c r="AZ176" s="203" t="str">
        <f>IF(AZ175="FUERTE",2,IF(AZ175="MODERADO",1,IF(AZ175="DÉBIL",0,"")))</f>
        <v/>
      </c>
      <c r="BA176" s="203" t="e">
        <f>+AZ176*AY176</f>
        <v>#VALUE!</v>
      </c>
      <c r="BB176" s="203"/>
      <c r="BC176" s="168"/>
      <c r="BD176" s="572"/>
    </row>
    <row r="177" spans="1:56" x14ac:dyDescent="0.25">
      <c r="A177" s="162"/>
      <c r="B177" s="192"/>
      <c r="C177" s="192"/>
      <c r="D177" s="192"/>
      <c r="E177" s="192"/>
      <c r="F177" s="164"/>
      <c r="G177" s="572"/>
      <c r="H177" s="162"/>
      <c r="I177" s="192"/>
      <c r="J177" s="192"/>
      <c r="K177" s="192"/>
      <c r="L177" s="192"/>
      <c r="M177" s="164"/>
      <c r="N177" s="572"/>
      <c r="O177" s="162"/>
      <c r="P177" s="192"/>
      <c r="Q177" s="192"/>
      <c r="R177" s="192"/>
      <c r="S177" s="192"/>
      <c r="T177" s="164"/>
      <c r="U177" s="572"/>
      <c r="V177" s="162"/>
      <c r="W177" s="192"/>
      <c r="X177" s="192"/>
      <c r="Y177" s="192"/>
      <c r="Z177" s="192"/>
      <c r="AA177" s="164"/>
      <c r="AB177" s="572"/>
      <c r="AC177" s="162"/>
      <c r="AD177" s="192"/>
      <c r="AE177" s="192"/>
      <c r="AF177" s="192"/>
      <c r="AG177" s="192"/>
      <c r="AH177" s="164"/>
      <c r="AI177" s="572"/>
      <c r="AJ177" s="162"/>
      <c r="AK177" s="192"/>
      <c r="AL177" s="192"/>
      <c r="AM177" s="192"/>
      <c r="AN177" s="192"/>
      <c r="AO177" s="164"/>
      <c r="AP177" s="572"/>
      <c r="AQ177" s="162"/>
      <c r="AR177" s="192"/>
      <c r="AS177" s="192"/>
      <c r="AT177" s="192"/>
      <c r="AU177" s="192"/>
      <c r="AV177" s="164"/>
      <c r="AW177" s="572"/>
      <c r="AX177" s="162"/>
      <c r="AY177" s="192"/>
      <c r="AZ177" s="192"/>
      <c r="BA177" s="192"/>
      <c r="BB177" s="192"/>
      <c r="BC177" s="164"/>
      <c r="BD177" s="572"/>
    </row>
    <row r="178" spans="1:56" s="207" customFormat="1" ht="23.25" customHeight="1" x14ac:dyDescent="0.25">
      <c r="A178" s="568"/>
      <c r="B178" s="569"/>
      <c r="C178" s="569"/>
      <c r="D178" s="569"/>
      <c r="E178" s="569"/>
      <c r="F178" s="570"/>
      <c r="G178" s="572"/>
      <c r="H178" s="568"/>
      <c r="I178" s="569"/>
      <c r="J178" s="569"/>
      <c r="K178" s="569"/>
      <c r="L178" s="569"/>
      <c r="M178" s="570"/>
      <c r="N178" s="572"/>
      <c r="O178" s="568"/>
      <c r="P178" s="569"/>
      <c r="Q178" s="569"/>
      <c r="R178" s="569"/>
      <c r="S178" s="569"/>
      <c r="T178" s="570"/>
      <c r="U178" s="572"/>
      <c r="V178" s="568"/>
      <c r="W178" s="569"/>
      <c r="X178" s="569"/>
      <c r="Y178" s="569"/>
      <c r="Z178" s="569"/>
      <c r="AA178" s="570"/>
      <c r="AB178" s="572"/>
      <c r="AC178" s="568"/>
      <c r="AD178" s="569"/>
      <c r="AE178" s="569"/>
      <c r="AF178" s="569"/>
      <c r="AG178" s="569"/>
      <c r="AH178" s="570"/>
      <c r="AI178" s="572"/>
      <c r="AJ178" s="568"/>
      <c r="AK178" s="569"/>
      <c r="AL178" s="569"/>
      <c r="AM178" s="569"/>
      <c r="AN178" s="569"/>
      <c r="AO178" s="570"/>
      <c r="AP178" s="572"/>
      <c r="AQ178" s="568"/>
      <c r="AR178" s="569"/>
      <c r="AS178" s="569"/>
      <c r="AT178" s="569"/>
      <c r="AU178" s="569"/>
      <c r="AV178" s="570"/>
      <c r="AW178" s="572"/>
      <c r="AX178" s="568"/>
      <c r="AY178" s="569"/>
      <c r="AZ178" s="569"/>
      <c r="BA178" s="569"/>
      <c r="BB178" s="569"/>
      <c r="BC178" s="570"/>
      <c r="BD178" s="572"/>
    </row>
    <row r="179" spans="1:56" ht="18.75" thickBot="1" x14ac:dyDescent="0.3">
      <c r="A179" s="162"/>
      <c r="B179" s="163"/>
      <c r="C179" s="163"/>
      <c r="D179" s="163"/>
      <c r="E179" s="163"/>
      <c r="F179" s="164"/>
      <c r="G179" s="572"/>
      <c r="H179" s="162"/>
      <c r="I179" s="163"/>
      <c r="J179" s="163"/>
      <c r="K179" s="163"/>
      <c r="L179" s="163"/>
      <c r="M179" s="164"/>
      <c r="N179" s="572"/>
      <c r="O179" s="162"/>
      <c r="P179" s="163"/>
      <c r="Q179" s="163"/>
      <c r="R179" s="163"/>
      <c r="S179" s="163"/>
      <c r="T179" s="164"/>
      <c r="U179" s="572"/>
      <c r="V179" s="162"/>
      <c r="W179" s="163"/>
      <c r="X179" s="163"/>
      <c r="Y179" s="163"/>
      <c r="Z179" s="163"/>
      <c r="AA179" s="164"/>
      <c r="AB179" s="572"/>
      <c r="AC179" s="162"/>
      <c r="AD179" s="163"/>
      <c r="AE179" s="163"/>
      <c r="AF179" s="163"/>
      <c r="AG179" s="163"/>
      <c r="AH179" s="164"/>
      <c r="AI179" s="572"/>
      <c r="AJ179" s="162"/>
      <c r="AK179" s="163"/>
      <c r="AL179" s="163"/>
      <c r="AM179" s="163"/>
      <c r="AN179" s="163"/>
      <c r="AO179" s="164"/>
      <c r="AP179" s="572"/>
      <c r="AQ179" s="162"/>
      <c r="AR179" s="163"/>
      <c r="AS179" s="163"/>
      <c r="AT179" s="163"/>
      <c r="AU179" s="163"/>
      <c r="AV179" s="164"/>
      <c r="AW179" s="572"/>
      <c r="AX179" s="162"/>
      <c r="AY179" s="163"/>
      <c r="AZ179" s="163"/>
      <c r="BA179" s="163"/>
      <c r="BB179" s="163"/>
      <c r="BC179" s="164"/>
      <c r="BD179" s="572"/>
    </row>
    <row r="180" spans="1:56" ht="101.25" customHeight="1" thickBot="1" x14ac:dyDescent="0.3">
      <c r="A180" s="166"/>
      <c r="B180" s="167" t="s">
        <v>386</v>
      </c>
      <c r="C180" s="425" t="s">
        <v>530</v>
      </c>
      <c r="D180" s="426"/>
      <c r="E180" s="427"/>
      <c r="F180" s="168"/>
      <c r="G180" s="572"/>
      <c r="H180" s="166"/>
      <c r="I180" s="167" t="s">
        <v>386</v>
      </c>
      <c r="J180" s="425" t="str">
        <f>$C180</f>
        <v>Trámite y pago de facturas sin que se haya prestado el servicio o labor contratada a la Entidad.</v>
      </c>
      <c r="K180" s="426"/>
      <c r="L180" s="427"/>
      <c r="M180" s="168"/>
      <c r="N180" s="572"/>
      <c r="O180" s="166"/>
      <c r="P180" s="167" t="s">
        <v>386</v>
      </c>
      <c r="Q180" s="425" t="str">
        <f>$C180</f>
        <v>Trámite y pago de facturas sin que se haya prestado el servicio o labor contratada a la Entidad.</v>
      </c>
      <c r="R180" s="426"/>
      <c r="S180" s="427"/>
      <c r="T180" s="168"/>
      <c r="U180" s="572"/>
      <c r="V180" s="166"/>
      <c r="W180" s="167" t="s">
        <v>386</v>
      </c>
      <c r="X180" s="425" t="str">
        <f>$C180</f>
        <v>Trámite y pago de facturas sin que se haya prestado el servicio o labor contratada a la Entidad.</v>
      </c>
      <c r="Y180" s="426"/>
      <c r="Z180" s="427"/>
      <c r="AA180" s="168"/>
      <c r="AB180" s="572"/>
      <c r="AC180" s="166"/>
      <c r="AD180" s="167" t="s">
        <v>386</v>
      </c>
      <c r="AE180" s="425" t="str">
        <f>$C180</f>
        <v>Trámite y pago de facturas sin que se haya prestado el servicio o labor contratada a la Entidad.</v>
      </c>
      <c r="AF180" s="426"/>
      <c r="AG180" s="427"/>
      <c r="AH180" s="168"/>
      <c r="AI180" s="572"/>
      <c r="AJ180" s="166"/>
      <c r="AK180" s="167" t="s">
        <v>386</v>
      </c>
      <c r="AL180" s="425" t="str">
        <f>$C180</f>
        <v>Trámite y pago de facturas sin que se haya prestado el servicio o labor contratada a la Entidad.</v>
      </c>
      <c r="AM180" s="426"/>
      <c r="AN180" s="427"/>
      <c r="AO180" s="168"/>
      <c r="AP180" s="572"/>
      <c r="AQ180" s="166"/>
      <c r="AR180" s="167" t="s">
        <v>386</v>
      </c>
      <c r="AS180" s="425" t="str">
        <f>$C180</f>
        <v>Trámite y pago de facturas sin que se haya prestado el servicio o labor contratada a la Entidad.</v>
      </c>
      <c r="AT180" s="426"/>
      <c r="AU180" s="427"/>
      <c r="AV180" s="168"/>
      <c r="AW180" s="572"/>
      <c r="AX180" s="166"/>
      <c r="AY180" s="167" t="s">
        <v>386</v>
      </c>
      <c r="AZ180" s="425" t="str">
        <f>$C180</f>
        <v>Trámite y pago de facturas sin que se haya prestado el servicio o labor contratada a la Entidad.</v>
      </c>
      <c r="BA180" s="426"/>
      <c r="BB180" s="427"/>
      <c r="BC180" s="168"/>
      <c r="BD180" s="572"/>
    </row>
    <row r="181" spans="1:56" ht="103.5" customHeight="1" thickBot="1" x14ac:dyDescent="0.3">
      <c r="A181" s="166"/>
      <c r="B181" s="169" t="s">
        <v>428</v>
      </c>
      <c r="C181" s="543" t="str">
        <f>'DAFP V14'!$N19</f>
        <v xml:space="preserve">Mensualmente el profesional de la OI que realiza el rol de apoyo a la supervisión verifica que todo lo descrito en el Manual de supervisión y el instructivo Ejecutar controles para aprobación de cuentas de TIC - GTO-IT-101 hayan sido llevado a cabalidad (actividades, pagos de parafiscales, entregables, informes de supervisión, entre otros). En caso de no cumplir con lo descrito en el Manua y el instructivo, se abrirá un proceso disciplinarios. </v>
      </c>
      <c r="D181" s="544"/>
      <c r="E181" s="545"/>
      <c r="F181" s="168"/>
      <c r="G181" s="572"/>
      <c r="H181" s="166"/>
      <c r="I181" s="169" t="s">
        <v>459</v>
      </c>
      <c r="J181" s="543">
        <f>'DAFP V14'!$N20</f>
        <v>0</v>
      </c>
      <c r="K181" s="544"/>
      <c r="L181" s="545"/>
      <c r="M181" s="168"/>
      <c r="N181" s="572"/>
      <c r="O181" s="166"/>
      <c r="P181" s="169" t="s">
        <v>460</v>
      </c>
      <c r="Q181" s="543">
        <f>'DAFP V14'!$N21</f>
        <v>0</v>
      </c>
      <c r="R181" s="544"/>
      <c r="S181" s="545"/>
      <c r="T181" s="168"/>
      <c r="U181" s="572"/>
      <c r="V181" s="166"/>
      <c r="W181" s="169" t="s">
        <v>461</v>
      </c>
      <c r="X181" s="543" t="e">
        <f>'DAFP V14'!#REF!</f>
        <v>#REF!</v>
      </c>
      <c r="Y181" s="544"/>
      <c r="Z181" s="545"/>
      <c r="AA181" s="168"/>
      <c r="AB181" s="572"/>
      <c r="AC181" s="166"/>
      <c r="AD181" s="169" t="s">
        <v>462</v>
      </c>
      <c r="AE181" s="543" t="e">
        <f>'DAFP V14'!#REF!</f>
        <v>#REF!</v>
      </c>
      <c r="AF181" s="544"/>
      <c r="AG181" s="545"/>
      <c r="AH181" s="168"/>
      <c r="AI181" s="572"/>
      <c r="AJ181" s="166"/>
      <c r="AK181" s="169" t="s">
        <v>463</v>
      </c>
      <c r="AL181" s="543" t="e">
        <f>'DAFP V14'!#REF!</f>
        <v>#REF!</v>
      </c>
      <c r="AM181" s="544"/>
      <c r="AN181" s="545"/>
      <c r="AO181" s="168"/>
      <c r="AP181" s="572"/>
      <c r="AQ181" s="166"/>
      <c r="AR181" s="169" t="s">
        <v>464</v>
      </c>
      <c r="AS181" s="543"/>
      <c r="AT181" s="544"/>
      <c r="AU181" s="545"/>
      <c r="AV181" s="168"/>
      <c r="AW181" s="572"/>
      <c r="AX181" s="166"/>
      <c r="AY181" s="169" t="s">
        <v>465</v>
      </c>
      <c r="AZ181" s="543"/>
      <c r="BA181" s="544"/>
      <c r="BB181" s="545"/>
      <c r="BC181" s="168"/>
      <c r="BD181" s="572"/>
    </row>
    <row r="182" spans="1:56" ht="23.25" customHeight="1" thickBot="1" x14ac:dyDescent="0.3">
      <c r="A182" s="166"/>
      <c r="B182" s="170" t="s">
        <v>355</v>
      </c>
      <c r="C182" s="543" t="str">
        <f>IF($C$4="","",$C$4)</f>
        <v>LUIS ENRIQUE COLLANTE</v>
      </c>
      <c r="D182" s="544"/>
      <c r="E182" s="545"/>
      <c r="F182" s="168"/>
      <c r="G182" s="572"/>
      <c r="H182" s="166"/>
      <c r="I182" s="170" t="s">
        <v>355</v>
      </c>
      <c r="J182" s="543" t="str">
        <f>IF($C$4="","",$C$4)</f>
        <v>LUIS ENRIQUE COLLANTE</v>
      </c>
      <c r="K182" s="544"/>
      <c r="L182" s="545"/>
      <c r="M182" s="168"/>
      <c r="N182" s="572"/>
      <c r="O182" s="166"/>
      <c r="P182" s="170" t="s">
        <v>355</v>
      </c>
      <c r="Q182" s="543" t="str">
        <f>IF($C$4="","",$C$4)</f>
        <v>LUIS ENRIQUE COLLANTE</v>
      </c>
      <c r="R182" s="544"/>
      <c r="S182" s="545"/>
      <c r="T182" s="168"/>
      <c r="U182" s="572"/>
      <c r="V182" s="166"/>
      <c r="W182" s="170" t="s">
        <v>355</v>
      </c>
      <c r="X182" s="543" t="str">
        <f>IF($C$4="","",$C$4)</f>
        <v>LUIS ENRIQUE COLLANTE</v>
      </c>
      <c r="Y182" s="544"/>
      <c r="Z182" s="545"/>
      <c r="AA182" s="168"/>
      <c r="AB182" s="572"/>
      <c r="AC182" s="166"/>
      <c r="AD182" s="170" t="s">
        <v>355</v>
      </c>
      <c r="AE182" s="543" t="str">
        <f>IF($C$4="","",$C$4)</f>
        <v>LUIS ENRIQUE COLLANTE</v>
      </c>
      <c r="AF182" s="544"/>
      <c r="AG182" s="545"/>
      <c r="AH182" s="168"/>
      <c r="AI182" s="572"/>
      <c r="AJ182" s="166"/>
      <c r="AK182" s="170" t="s">
        <v>355</v>
      </c>
      <c r="AL182" s="543" t="str">
        <f>IF($C$4="","",$C$4)</f>
        <v>LUIS ENRIQUE COLLANTE</v>
      </c>
      <c r="AM182" s="544"/>
      <c r="AN182" s="545"/>
      <c r="AO182" s="168"/>
      <c r="AP182" s="572"/>
      <c r="AQ182" s="166"/>
      <c r="AR182" s="170" t="s">
        <v>355</v>
      </c>
      <c r="AS182" s="543" t="str">
        <f>IF($C$4="","",$C$4)</f>
        <v>LUIS ENRIQUE COLLANTE</v>
      </c>
      <c r="AT182" s="544"/>
      <c r="AU182" s="545"/>
      <c r="AV182" s="168"/>
      <c r="AW182" s="572"/>
      <c r="AX182" s="166"/>
      <c r="AY182" s="170" t="s">
        <v>355</v>
      </c>
      <c r="AZ182" s="543" t="str">
        <f>IF($C$4="","",$C$4)</f>
        <v>LUIS ENRIQUE COLLANTE</v>
      </c>
      <c r="BA182" s="544"/>
      <c r="BB182" s="545"/>
      <c r="BC182" s="168"/>
      <c r="BD182" s="572"/>
    </row>
    <row r="183" spans="1:56" ht="24" customHeight="1" thickBot="1" x14ac:dyDescent="0.3">
      <c r="A183" s="166"/>
      <c r="B183" s="170" t="s">
        <v>356</v>
      </c>
      <c r="C183" s="543" t="str">
        <f>IF($C$5="","",$C$5)</f>
        <v>OFICINA DE INFORMÁTICA</v>
      </c>
      <c r="D183" s="544"/>
      <c r="E183" s="545"/>
      <c r="F183" s="168"/>
      <c r="G183" s="572"/>
      <c r="H183" s="166"/>
      <c r="I183" s="170" t="s">
        <v>356</v>
      </c>
      <c r="J183" s="543" t="str">
        <f>IF($C$5="","",$C$5)</f>
        <v>OFICINA DE INFORMÁTICA</v>
      </c>
      <c r="K183" s="544"/>
      <c r="L183" s="545"/>
      <c r="M183" s="168"/>
      <c r="N183" s="572"/>
      <c r="O183" s="166"/>
      <c r="P183" s="170" t="s">
        <v>356</v>
      </c>
      <c r="Q183" s="543" t="str">
        <f>IF($C$5="","",$C$5)</f>
        <v>OFICINA DE INFORMÁTICA</v>
      </c>
      <c r="R183" s="544"/>
      <c r="S183" s="545"/>
      <c r="T183" s="168"/>
      <c r="U183" s="572"/>
      <c r="V183" s="166"/>
      <c r="W183" s="170" t="s">
        <v>356</v>
      </c>
      <c r="X183" s="543" t="str">
        <f>IF($C$5="","",$C$5)</f>
        <v>OFICINA DE INFORMÁTICA</v>
      </c>
      <c r="Y183" s="544"/>
      <c r="Z183" s="545"/>
      <c r="AA183" s="168"/>
      <c r="AB183" s="572"/>
      <c r="AC183" s="166"/>
      <c r="AD183" s="170" t="s">
        <v>356</v>
      </c>
      <c r="AE183" s="543" t="str">
        <f>IF($C$5="","",$C$5)</f>
        <v>OFICINA DE INFORMÁTICA</v>
      </c>
      <c r="AF183" s="544"/>
      <c r="AG183" s="545"/>
      <c r="AH183" s="168"/>
      <c r="AI183" s="572"/>
      <c r="AJ183" s="166"/>
      <c r="AK183" s="170" t="s">
        <v>356</v>
      </c>
      <c r="AL183" s="543" t="str">
        <f>IF($C$5="","",$C$5)</f>
        <v>OFICINA DE INFORMÁTICA</v>
      </c>
      <c r="AM183" s="544"/>
      <c r="AN183" s="545"/>
      <c r="AO183" s="168"/>
      <c r="AP183" s="572"/>
      <c r="AQ183" s="166"/>
      <c r="AR183" s="170" t="s">
        <v>356</v>
      </c>
      <c r="AS183" s="543" t="str">
        <f>IF($C$5="","",$C$5)</f>
        <v>OFICINA DE INFORMÁTICA</v>
      </c>
      <c r="AT183" s="544"/>
      <c r="AU183" s="545"/>
      <c r="AV183" s="168"/>
      <c r="AW183" s="572"/>
      <c r="AX183" s="166"/>
      <c r="AY183" s="170" t="s">
        <v>356</v>
      </c>
      <c r="AZ183" s="543" t="str">
        <f>IF($C$5="","",$C$5)</f>
        <v>OFICINA DE INFORMÁTICA</v>
      </c>
      <c r="BA183" s="544"/>
      <c r="BB183" s="545"/>
      <c r="BC183" s="168"/>
      <c r="BD183" s="572"/>
    </row>
    <row r="184" spans="1:56" ht="27.75" customHeight="1" thickBot="1" x14ac:dyDescent="0.3">
      <c r="A184" s="166"/>
      <c r="B184" s="171" t="s">
        <v>357</v>
      </c>
      <c r="C184" s="543" t="str">
        <f>IF($C$6="","",$C$6)</f>
        <v>NOVIEMBRE DE 2020</v>
      </c>
      <c r="D184" s="544"/>
      <c r="E184" s="545"/>
      <c r="F184" s="168"/>
      <c r="G184" s="572"/>
      <c r="H184" s="166"/>
      <c r="I184" s="171" t="s">
        <v>357</v>
      </c>
      <c r="J184" s="543" t="str">
        <f>IF($C$6="","",$C$6)</f>
        <v>NOVIEMBRE DE 2020</v>
      </c>
      <c r="K184" s="544"/>
      <c r="L184" s="545"/>
      <c r="M184" s="168"/>
      <c r="N184" s="572"/>
      <c r="O184" s="166"/>
      <c r="P184" s="171" t="s">
        <v>357</v>
      </c>
      <c r="Q184" s="543" t="str">
        <f>IF($C$6="","",$C$6)</f>
        <v>NOVIEMBRE DE 2020</v>
      </c>
      <c r="R184" s="544"/>
      <c r="S184" s="545"/>
      <c r="T184" s="168"/>
      <c r="U184" s="572"/>
      <c r="V184" s="166"/>
      <c r="W184" s="171" t="s">
        <v>357</v>
      </c>
      <c r="X184" s="543" t="str">
        <f>IF($C$6="","",$C$6)</f>
        <v>NOVIEMBRE DE 2020</v>
      </c>
      <c r="Y184" s="544"/>
      <c r="Z184" s="545"/>
      <c r="AA184" s="168"/>
      <c r="AB184" s="572"/>
      <c r="AC184" s="166"/>
      <c r="AD184" s="171" t="s">
        <v>357</v>
      </c>
      <c r="AE184" s="543" t="str">
        <f>IF($C$6="","",$C$6)</f>
        <v>NOVIEMBRE DE 2020</v>
      </c>
      <c r="AF184" s="544"/>
      <c r="AG184" s="545"/>
      <c r="AH184" s="168"/>
      <c r="AI184" s="572"/>
      <c r="AJ184" s="166"/>
      <c r="AK184" s="171" t="s">
        <v>357</v>
      </c>
      <c r="AL184" s="543" t="str">
        <f>IF($C$6="","",$C$6)</f>
        <v>NOVIEMBRE DE 2020</v>
      </c>
      <c r="AM184" s="544"/>
      <c r="AN184" s="545"/>
      <c r="AO184" s="168"/>
      <c r="AP184" s="572"/>
      <c r="AQ184" s="166"/>
      <c r="AR184" s="171" t="s">
        <v>357</v>
      </c>
      <c r="AS184" s="543" t="str">
        <f>IF($C$6="","",$C$6)</f>
        <v>NOVIEMBRE DE 2020</v>
      </c>
      <c r="AT184" s="544"/>
      <c r="AU184" s="545"/>
      <c r="AV184" s="168"/>
      <c r="AW184" s="572"/>
      <c r="AX184" s="166"/>
      <c r="AY184" s="171" t="s">
        <v>357</v>
      </c>
      <c r="AZ184" s="543" t="str">
        <f>IF($C$6="","",$C$6)</f>
        <v>NOVIEMBRE DE 2020</v>
      </c>
      <c r="BA184" s="544"/>
      <c r="BB184" s="545"/>
      <c r="BC184" s="168"/>
      <c r="BD184" s="572"/>
    </row>
    <row r="185" spans="1:56" ht="18.75" thickBot="1" x14ac:dyDescent="0.3">
      <c r="A185" s="166"/>
      <c r="B185" s="172"/>
      <c r="C185" s="172"/>
      <c r="D185" s="172"/>
      <c r="E185" s="173"/>
      <c r="F185" s="168"/>
      <c r="G185" s="572"/>
      <c r="H185" s="166"/>
      <c r="I185" s="172"/>
      <c r="J185" s="172"/>
      <c r="K185" s="172"/>
      <c r="L185" s="173"/>
      <c r="M185" s="168"/>
      <c r="N185" s="572"/>
      <c r="O185" s="166"/>
      <c r="P185" s="172"/>
      <c r="Q185" s="172"/>
      <c r="R185" s="172"/>
      <c r="S185" s="173"/>
      <c r="T185" s="168"/>
      <c r="U185" s="572"/>
      <c r="V185" s="166"/>
      <c r="W185" s="172"/>
      <c r="X185" s="172"/>
      <c r="Y185" s="172"/>
      <c r="Z185" s="173"/>
      <c r="AA185" s="168"/>
      <c r="AB185" s="572"/>
      <c r="AC185" s="166"/>
      <c r="AD185" s="172"/>
      <c r="AE185" s="172"/>
      <c r="AF185" s="172"/>
      <c r="AG185" s="173"/>
      <c r="AH185" s="168"/>
      <c r="AI185" s="572"/>
      <c r="AJ185" s="166"/>
      <c r="AK185" s="172"/>
      <c r="AL185" s="172"/>
      <c r="AM185" s="172"/>
      <c r="AN185" s="173"/>
      <c r="AO185" s="168"/>
      <c r="AP185" s="572"/>
      <c r="AQ185" s="166"/>
      <c r="AR185" s="172"/>
      <c r="AS185" s="172"/>
      <c r="AT185" s="172"/>
      <c r="AU185" s="173"/>
      <c r="AV185" s="168"/>
      <c r="AW185" s="572"/>
      <c r="AX185" s="166"/>
      <c r="AY185" s="172"/>
      <c r="AZ185" s="172"/>
      <c r="BA185" s="172"/>
      <c r="BB185" s="173"/>
      <c r="BC185" s="168"/>
      <c r="BD185" s="572"/>
    </row>
    <row r="186" spans="1:56" ht="16.5" customHeight="1" thickBot="1" x14ac:dyDescent="0.3">
      <c r="A186" s="166"/>
      <c r="B186" s="524" t="s">
        <v>417</v>
      </c>
      <c r="C186" s="525"/>
      <c r="D186" s="525"/>
      <c r="E186" s="526"/>
      <c r="F186" s="168"/>
      <c r="G186" s="572"/>
      <c r="H186" s="166"/>
      <c r="I186" s="524" t="s">
        <v>417</v>
      </c>
      <c r="J186" s="525"/>
      <c r="K186" s="525"/>
      <c r="L186" s="526"/>
      <c r="M186" s="168"/>
      <c r="N186" s="572"/>
      <c r="O186" s="166"/>
      <c r="P186" s="524" t="s">
        <v>417</v>
      </c>
      <c r="Q186" s="525"/>
      <c r="R186" s="525"/>
      <c r="S186" s="526"/>
      <c r="T186" s="168"/>
      <c r="U186" s="572"/>
      <c r="V186" s="166"/>
      <c r="W186" s="524" t="s">
        <v>417</v>
      </c>
      <c r="X186" s="525"/>
      <c r="Y186" s="525"/>
      <c r="Z186" s="526"/>
      <c r="AA186" s="168"/>
      <c r="AB186" s="572"/>
      <c r="AC186" s="166"/>
      <c r="AD186" s="524" t="s">
        <v>417</v>
      </c>
      <c r="AE186" s="525"/>
      <c r="AF186" s="525"/>
      <c r="AG186" s="526"/>
      <c r="AH186" s="168"/>
      <c r="AI186" s="572"/>
      <c r="AJ186" s="166"/>
      <c r="AK186" s="524" t="s">
        <v>417</v>
      </c>
      <c r="AL186" s="525"/>
      <c r="AM186" s="525"/>
      <c r="AN186" s="526"/>
      <c r="AO186" s="168"/>
      <c r="AP186" s="572"/>
      <c r="AQ186" s="166"/>
      <c r="AR186" s="524" t="s">
        <v>417</v>
      </c>
      <c r="AS186" s="525"/>
      <c r="AT186" s="525"/>
      <c r="AU186" s="526"/>
      <c r="AV186" s="168"/>
      <c r="AW186" s="572"/>
      <c r="AX186" s="166"/>
      <c r="AY186" s="524" t="s">
        <v>417</v>
      </c>
      <c r="AZ186" s="525"/>
      <c r="BA186" s="525"/>
      <c r="BB186" s="526"/>
      <c r="BC186" s="168"/>
      <c r="BD186" s="572"/>
    </row>
    <row r="187" spans="1:56" ht="54.75" thickBot="1" x14ac:dyDescent="0.3">
      <c r="A187" s="166"/>
      <c r="B187" s="556" t="s">
        <v>398</v>
      </c>
      <c r="C187" s="557"/>
      <c r="D187" s="174" t="s">
        <v>399</v>
      </c>
      <c r="E187" s="175" t="s">
        <v>416</v>
      </c>
      <c r="F187" s="176"/>
      <c r="G187" s="572"/>
      <c r="H187" s="166"/>
      <c r="I187" s="556" t="s">
        <v>398</v>
      </c>
      <c r="J187" s="557"/>
      <c r="K187" s="174" t="s">
        <v>399</v>
      </c>
      <c r="L187" s="175" t="s">
        <v>416</v>
      </c>
      <c r="M187" s="176"/>
      <c r="N187" s="572"/>
      <c r="O187" s="166"/>
      <c r="P187" s="556" t="s">
        <v>398</v>
      </c>
      <c r="Q187" s="557"/>
      <c r="R187" s="174" t="s">
        <v>399</v>
      </c>
      <c r="S187" s="175" t="s">
        <v>416</v>
      </c>
      <c r="T187" s="176"/>
      <c r="U187" s="572"/>
      <c r="V187" s="166"/>
      <c r="W187" s="556" t="s">
        <v>398</v>
      </c>
      <c r="X187" s="557"/>
      <c r="Y187" s="174" t="s">
        <v>399</v>
      </c>
      <c r="Z187" s="175" t="s">
        <v>416</v>
      </c>
      <c r="AA187" s="176"/>
      <c r="AB187" s="572"/>
      <c r="AC187" s="166"/>
      <c r="AD187" s="556" t="s">
        <v>398</v>
      </c>
      <c r="AE187" s="557"/>
      <c r="AF187" s="174" t="s">
        <v>399</v>
      </c>
      <c r="AG187" s="175" t="s">
        <v>416</v>
      </c>
      <c r="AH187" s="176"/>
      <c r="AI187" s="572"/>
      <c r="AJ187" s="166"/>
      <c r="AK187" s="556" t="s">
        <v>398</v>
      </c>
      <c r="AL187" s="557"/>
      <c r="AM187" s="174" t="s">
        <v>399</v>
      </c>
      <c r="AN187" s="175" t="s">
        <v>416</v>
      </c>
      <c r="AO187" s="176"/>
      <c r="AP187" s="572"/>
      <c r="AQ187" s="166"/>
      <c r="AR187" s="556" t="s">
        <v>398</v>
      </c>
      <c r="AS187" s="557"/>
      <c r="AT187" s="174" t="s">
        <v>399</v>
      </c>
      <c r="AU187" s="175" t="s">
        <v>416</v>
      </c>
      <c r="AV187" s="176"/>
      <c r="AW187" s="572"/>
      <c r="AX187" s="166"/>
      <c r="AY187" s="556" t="s">
        <v>398</v>
      </c>
      <c r="AZ187" s="557"/>
      <c r="BA187" s="174" t="s">
        <v>399</v>
      </c>
      <c r="BB187" s="175" t="s">
        <v>416</v>
      </c>
      <c r="BC187" s="176"/>
      <c r="BD187" s="572"/>
    </row>
    <row r="188" spans="1:56" ht="26.25" customHeight="1" x14ac:dyDescent="0.25">
      <c r="A188" s="166"/>
      <c r="B188" s="553" t="s">
        <v>430</v>
      </c>
      <c r="C188" s="511" t="s">
        <v>429</v>
      </c>
      <c r="D188" s="177" t="s">
        <v>400</v>
      </c>
      <c r="E188" s="178" t="s">
        <v>486</v>
      </c>
      <c r="F188" s="176">
        <f>IF(E188="X",15,0)</f>
        <v>15</v>
      </c>
      <c r="G188" s="572"/>
      <c r="H188" s="166"/>
      <c r="I188" s="553" t="s">
        <v>430</v>
      </c>
      <c r="J188" s="511" t="s">
        <v>429</v>
      </c>
      <c r="K188" s="177" t="s">
        <v>400</v>
      </c>
      <c r="L188" s="178"/>
      <c r="M188" s="176">
        <f>IF(L188="X",15,0)</f>
        <v>0</v>
      </c>
      <c r="N188" s="572"/>
      <c r="O188" s="166"/>
      <c r="P188" s="553" t="s">
        <v>430</v>
      </c>
      <c r="Q188" s="511" t="s">
        <v>429</v>
      </c>
      <c r="R188" s="177" t="s">
        <v>400</v>
      </c>
      <c r="S188" s="178"/>
      <c r="T188" s="176">
        <f>IF(S188="X",15,0)</f>
        <v>0</v>
      </c>
      <c r="U188" s="572"/>
      <c r="V188" s="166"/>
      <c r="W188" s="553" t="s">
        <v>430</v>
      </c>
      <c r="X188" s="511" t="s">
        <v>429</v>
      </c>
      <c r="Y188" s="177" t="s">
        <v>400</v>
      </c>
      <c r="Z188" s="178"/>
      <c r="AA188" s="176">
        <f>IF(Z188="X",15,0)</f>
        <v>0</v>
      </c>
      <c r="AB188" s="572"/>
      <c r="AC188" s="166"/>
      <c r="AD188" s="553" t="s">
        <v>430</v>
      </c>
      <c r="AE188" s="511" t="s">
        <v>429</v>
      </c>
      <c r="AF188" s="177" t="s">
        <v>400</v>
      </c>
      <c r="AG188" s="178"/>
      <c r="AH188" s="176">
        <f>IF(AG188="X",15,0)</f>
        <v>0</v>
      </c>
      <c r="AI188" s="572"/>
      <c r="AJ188" s="166"/>
      <c r="AK188" s="553" t="s">
        <v>430</v>
      </c>
      <c r="AL188" s="511" t="s">
        <v>429</v>
      </c>
      <c r="AM188" s="177" t="s">
        <v>400</v>
      </c>
      <c r="AN188" s="178"/>
      <c r="AO188" s="176">
        <f>IF(AN188="X",15,0)</f>
        <v>0</v>
      </c>
      <c r="AP188" s="572"/>
      <c r="AQ188" s="166"/>
      <c r="AR188" s="553" t="s">
        <v>430</v>
      </c>
      <c r="AS188" s="511" t="s">
        <v>429</v>
      </c>
      <c r="AT188" s="177" t="s">
        <v>400</v>
      </c>
      <c r="AU188" s="178"/>
      <c r="AV188" s="176">
        <f>IF(AU188="X",15,0)</f>
        <v>0</v>
      </c>
      <c r="AW188" s="572"/>
      <c r="AX188" s="166"/>
      <c r="AY188" s="553" t="s">
        <v>430</v>
      </c>
      <c r="AZ188" s="511" t="s">
        <v>429</v>
      </c>
      <c r="BA188" s="177" t="s">
        <v>400</v>
      </c>
      <c r="BB188" s="178"/>
      <c r="BC188" s="176">
        <f>IF(BB188="X",15,0)</f>
        <v>0</v>
      </c>
      <c r="BD188" s="572"/>
    </row>
    <row r="189" spans="1:56" ht="26.25" customHeight="1" thickBot="1" x14ac:dyDescent="0.3">
      <c r="A189" s="166"/>
      <c r="B189" s="554"/>
      <c r="C189" s="512"/>
      <c r="D189" s="179" t="s">
        <v>401</v>
      </c>
      <c r="E189" s="180"/>
      <c r="F189" s="176"/>
      <c r="G189" s="572"/>
      <c r="H189" s="166"/>
      <c r="I189" s="554"/>
      <c r="J189" s="512"/>
      <c r="K189" s="179" t="s">
        <v>401</v>
      </c>
      <c r="L189" s="180"/>
      <c r="M189" s="176"/>
      <c r="N189" s="572"/>
      <c r="O189" s="166"/>
      <c r="P189" s="554"/>
      <c r="Q189" s="512"/>
      <c r="R189" s="179" t="s">
        <v>401</v>
      </c>
      <c r="S189" s="180"/>
      <c r="T189" s="176"/>
      <c r="U189" s="572"/>
      <c r="V189" s="166"/>
      <c r="W189" s="554"/>
      <c r="X189" s="512"/>
      <c r="Y189" s="179" t="s">
        <v>401</v>
      </c>
      <c r="Z189" s="180"/>
      <c r="AA189" s="176"/>
      <c r="AB189" s="572"/>
      <c r="AC189" s="166"/>
      <c r="AD189" s="554"/>
      <c r="AE189" s="512"/>
      <c r="AF189" s="179" t="s">
        <v>401</v>
      </c>
      <c r="AG189" s="180"/>
      <c r="AH189" s="176"/>
      <c r="AI189" s="572"/>
      <c r="AJ189" s="166"/>
      <c r="AK189" s="554"/>
      <c r="AL189" s="512"/>
      <c r="AM189" s="179" t="s">
        <v>401</v>
      </c>
      <c r="AN189" s="180"/>
      <c r="AO189" s="176"/>
      <c r="AP189" s="572"/>
      <c r="AQ189" s="166"/>
      <c r="AR189" s="554"/>
      <c r="AS189" s="512"/>
      <c r="AT189" s="179" t="s">
        <v>401</v>
      </c>
      <c r="AU189" s="180"/>
      <c r="AV189" s="176"/>
      <c r="AW189" s="572"/>
      <c r="AX189" s="166"/>
      <c r="AY189" s="554"/>
      <c r="AZ189" s="512"/>
      <c r="BA189" s="179" t="s">
        <v>401</v>
      </c>
      <c r="BB189" s="180"/>
      <c r="BC189" s="176"/>
      <c r="BD189" s="572"/>
    </row>
    <row r="190" spans="1:56" ht="27" customHeight="1" x14ac:dyDescent="0.25">
      <c r="A190" s="166"/>
      <c r="B190" s="554"/>
      <c r="C190" s="513" t="s">
        <v>436</v>
      </c>
      <c r="D190" s="177" t="s">
        <v>402</v>
      </c>
      <c r="E190" s="178" t="s">
        <v>486</v>
      </c>
      <c r="F190" s="176">
        <f>IF(E190="X",15,0)</f>
        <v>15</v>
      </c>
      <c r="G190" s="572"/>
      <c r="H190" s="166"/>
      <c r="I190" s="554"/>
      <c r="J190" s="513" t="s">
        <v>436</v>
      </c>
      <c r="K190" s="177" t="s">
        <v>402</v>
      </c>
      <c r="L190" s="178"/>
      <c r="M190" s="176">
        <f>IF(L190="X",15,0)</f>
        <v>0</v>
      </c>
      <c r="N190" s="572"/>
      <c r="O190" s="166"/>
      <c r="P190" s="554"/>
      <c r="Q190" s="513" t="s">
        <v>436</v>
      </c>
      <c r="R190" s="177" t="s">
        <v>402</v>
      </c>
      <c r="S190" s="178"/>
      <c r="T190" s="176">
        <f>IF(S190="X",15,0)</f>
        <v>0</v>
      </c>
      <c r="U190" s="572"/>
      <c r="V190" s="166"/>
      <c r="W190" s="554"/>
      <c r="X190" s="513" t="s">
        <v>436</v>
      </c>
      <c r="Y190" s="177" t="s">
        <v>402</v>
      </c>
      <c r="Z190" s="178"/>
      <c r="AA190" s="176">
        <f>IF(Z190="X",15,0)</f>
        <v>0</v>
      </c>
      <c r="AB190" s="572"/>
      <c r="AC190" s="166"/>
      <c r="AD190" s="554"/>
      <c r="AE190" s="513" t="s">
        <v>436</v>
      </c>
      <c r="AF190" s="177" t="s">
        <v>402</v>
      </c>
      <c r="AG190" s="178"/>
      <c r="AH190" s="176">
        <f>IF(AG190="X",15,0)</f>
        <v>0</v>
      </c>
      <c r="AI190" s="572"/>
      <c r="AJ190" s="166"/>
      <c r="AK190" s="554"/>
      <c r="AL190" s="513" t="s">
        <v>436</v>
      </c>
      <c r="AM190" s="177" t="s">
        <v>402</v>
      </c>
      <c r="AN190" s="178"/>
      <c r="AO190" s="176">
        <f>IF(AN190="X",15,0)</f>
        <v>0</v>
      </c>
      <c r="AP190" s="572"/>
      <c r="AQ190" s="166"/>
      <c r="AR190" s="554"/>
      <c r="AS190" s="513" t="s">
        <v>436</v>
      </c>
      <c r="AT190" s="177" t="s">
        <v>402</v>
      </c>
      <c r="AU190" s="178"/>
      <c r="AV190" s="176">
        <f>IF(AU190="X",15,0)</f>
        <v>0</v>
      </c>
      <c r="AW190" s="572"/>
      <c r="AX190" s="166"/>
      <c r="AY190" s="554"/>
      <c r="AZ190" s="513" t="s">
        <v>436</v>
      </c>
      <c r="BA190" s="177" t="s">
        <v>402</v>
      </c>
      <c r="BB190" s="178"/>
      <c r="BC190" s="176">
        <f>IF(BB190="X",15,0)</f>
        <v>0</v>
      </c>
      <c r="BD190" s="572"/>
    </row>
    <row r="191" spans="1:56" ht="27" customHeight="1" thickBot="1" x14ac:dyDescent="0.3">
      <c r="A191" s="166"/>
      <c r="B191" s="555"/>
      <c r="C191" s="514"/>
      <c r="D191" s="179" t="s">
        <v>403</v>
      </c>
      <c r="E191" s="180"/>
      <c r="F191" s="176"/>
      <c r="G191" s="572"/>
      <c r="H191" s="166"/>
      <c r="I191" s="555"/>
      <c r="J191" s="514"/>
      <c r="K191" s="179" t="s">
        <v>403</v>
      </c>
      <c r="L191" s="180"/>
      <c r="M191" s="176"/>
      <c r="N191" s="572"/>
      <c r="O191" s="166"/>
      <c r="P191" s="555"/>
      <c r="Q191" s="514"/>
      <c r="R191" s="179" t="s">
        <v>403</v>
      </c>
      <c r="S191" s="180"/>
      <c r="T191" s="176"/>
      <c r="U191" s="572"/>
      <c r="V191" s="166"/>
      <c r="W191" s="555"/>
      <c r="X191" s="514"/>
      <c r="Y191" s="179" t="s">
        <v>403</v>
      </c>
      <c r="Z191" s="180"/>
      <c r="AA191" s="176"/>
      <c r="AB191" s="572"/>
      <c r="AC191" s="166"/>
      <c r="AD191" s="555"/>
      <c r="AE191" s="514"/>
      <c r="AF191" s="179" t="s">
        <v>403</v>
      </c>
      <c r="AG191" s="180"/>
      <c r="AH191" s="176"/>
      <c r="AI191" s="572"/>
      <c r="AJ191" s="166"/>
      <c r="AK191" s="555"/>
      <c r="AL191" s="514"/>
      <c r="AM191" s="179" t="s">
        <v>403</v>
      </c>
      <c r="AN191" s="180"/>
      <c r="AO191" s="176"/>
      <c r="AP191" s="572"/>
      <c r="AQ191" s="166"/>
      <c r="AR191" s="555"/>
      <c r="AS191" s="514"/>
      <c r="AT191" s="179" t="s">
        <v>403</v>
      </c>
      <c r="AU191" s="180"/>
      <c r="AV191" s="176"/>
      <c r="AW191" s="572"/>
      <c r="AX191" s="166"/>
      <c r="AY191" s="555"/>
      <c r="AZ191" s="514"/>
      <c r="BA191" s="179" t="s">
        <v>403</v>
      </c>
      <c r="BB191" s="180"/>
      <c r="BC191" s="176"/>
      <c r="BD191" s="572"/>
    </row>
    <row r="192" spans="1:56" ht="38.25" customHeight="1" x14ac:dyDescent="0.25">
      <c r="A192" s="166"/>
      <c r="B192" s="519" t="s">
        <v>432</v>
      </c>
      <c r="C192" s="515" t="s">
        <v>439</v>
      </c>
      <c r="D192" s="181" t="s">
        <v>404</v>
      </c>
      <c r="E192" s="182" t="s">
        <v>486</v>
      </c>
      <c r="F192" s="176">
        <f>IF(E192="X",15,0)</f>
        <v>15</v>
      </c>
      <c r="G192" s="572"/>
      <c r="H192" s="166"/>
      <c r="I192" s="519" t="s">
        <v>432</v>
      </c>
      <c r="J192" s="515" t="s">
        <v>439</v>
      </c>
      <c r="K192" s="181" t="s">
        <v>404</v>
      </c>
      <c r="L192" s="182"/>
      <c r="M192" s="176">
        <f>IF(L192="X",15,0)</f>
        <v>0</v>
      </c>
      <c r="N192" s="572"/>
      <c r="O192" s="166"/>
      <c r="P192" s="519" t="s">
        <v>432</v>
      </c>
      <c r="Q192" s="515" t="s">
        <v>439</v>
      </c>
      <c r="R192" s="181" t="s">
        <v>404</v>
      </c>
      <c r="S192" s="182"/>
      <c r="T192" s="176">
        <f>IF(S192="X",15,0)</f>
        <v>0</v>
      </c>
      <c r="U192" s="572"/>
      <c r="V192" s="166"/>
      <c r="W192" s="519" t="s">
        <v>432</v>
      </c>
      <c r="X192" s="515" t="s">
        <v>439</v>
      </c>
      <c r="Y192" s="181" t="s">
        <v>404</v>
      </c>
      <c r="Z192" s="182"/>
      <c r="AA192" s="176">
        <f>IF(Z192="X",15,0)</f>
        <v>0</v>
      </c>
      <c r="AB192" s="572"/>
      <c r="AC192" s="166"/>
      <c r="AD192" s="519" t="s">
        <v>432</v>
      </c>
      <c r="AE192" s="515" t="s">
        <v>439</v>
      </c>
      <c r="AF192" s="181" t="s">
        <v>404</v>
      </c>
      <c r="AG192" s="182"/>
      <c r="AH192" s="176">
        <f>IF(AG192="X",15,0)</f>
        <v>0</v>
      </c>
      <c r="AI192" s="572"/>
      <c r="AJ192" s="166"/>
      <c r="AK192" s="519" t="s">
        <v>432</v>
      </c>
      <c r="AL192" s="515" t="s">
        <v>439</v>
      </c>
      <c r="AM192" s="181" t="s">
        <v>404</v>
      </c>
      <c r="AN192" s="182"/>
      <c r="AO192" s="176">
        <f>IF(AN192="X",15,0)</f>
        <v>0</v>
      </c>
      <c r="AP192" s="572"/>
      <c r="AQ192" s="166"/>
      <c r="AR192" s="519" t="s">
        <v>432</v>
      </c>
      <c r="AS192" s="515" t="s">
        <v>439</v>
      </c>
      <c r="AT192" s="181" t="s">
        <v>404</v>
      </c>
      <c r="AU192" s="182"/>
      <c r="AV192" s="176">
        <f>IF(AU192="X",15,0)</f>
        <v>0</v>
      </c>
      <c r="AW192" s="572"/>
      <c r="AX192" s="166"/>
      <c r="AY192" s="519" t="s">
        <v>432</v>
      </c>
      <c r="AZ192" s="515" t="s">
        <v>439</v>
      </c>
      <c r="BA192" s="181" t="s">
        <v>404</v>
      </c>
      <c r="BB192" s="182"/>
      <c r="BC192" s="176">
        <f>IF(BB192="X",15,0)</f>
        <v>0</v>
      </c>
      <c r="BD192" s="572"/>
    </row>
    <row r="193" spans="1:56" ht="38.25" customHeight="1" thickBot="1" x14ac:dyDescent="0.3">
      <c r="A193" s="166"/>
      <c r="B193" s="520"/>
      <c r="C193" s="516"/>
      <c r="D193" s="183" t="s">
        <v>405</v>
      </c>
      <c r="E193" s="184"/>
      <c r="F193" s="176"/>
      <c r="G193" s="572"/>
      <c r="H193" s="166"/>
      <c r="I193" s="520"/>
      <c r="J193" s="516"/>
      <c r="K193" s="183" t="s">
        <v>405</v>
      </c>
      <c r="L193" s="184"/>
      <c r="M193" s="176"/>
      <c r="N193" s="572"/>
      <c r="O193" s="166"/>
      <c r="P193" s="520"/>
      <c r="Q193" s="516"/>
      <c r="R193" s="183" t="s">
        <v>405</v>
      </c>
      <c r="S193" s="184"/>
      <c r="T193" s="176"/>
      <c r="U193" s="572"/>
      <c r="V193" s="166"/>
      <c r="W193" s="520"/>
      <c r="X193" s="516"/>
      <c r="Y193" s="183" t="s">
        <v>405</v>
      </c>
      <c r="Z193" s="184"/>
      <c r="AA193" s="176"/>
      <c r="AB193" s="572"/>
      <c r="AC193" s="166"/>
      <c r="AD193" s="520"/>
      <c r="AE193" s="516"/>
      <c r="AF193" s="183" t="s">
        <v>405</v>
      </c>
      <c r="AG193" s="184"/>
      <c r="AH193" s="176"/>
      <c r="AI193" s="572"/>
      <c r="AJ193" s="166"/>
      <c r="AK193" s="520"/>
      <c r="AL193" s="516"/>
      <c r="AM193" s="183" t="s">
        <v>405</v>
      </c>
      <c r="AN193" s="184"/>
      <c r="AO193" s="176"/>
      <c r="AP193" s="572"/>
      <c r="AQ193" s="166"/>
      <c r="AR193" s="520"/>
      <c r="AS193" s="516"/>
      <c r="AT193" s="183" t="s">
        <v>405</v>
      </c>
      <c r="AU193" s="184"/>
      <c r="AV193" s="176"/>
      <c r="AW193" s="572"/>
      <c r="AX193" s="166"/>
      <c r="AY193" s="520"/>
      <c r="AZ193" s="516"/>
      <c r="BA193" s="183" t="s">
        <v>405</v>
      </c>
      <c r="BB193" s="184"/>
      <c r="BC193" s="176"/>
      <c r="BD193" s="572"/>
    </row>
    <row r="194" spans="1:56" ht="30.75" customHeight="1" x14ac:dyDescent="0.25">
      <c r="A194" s="166"/>
      <c r="B194" s="549" t="s">
        <v>431</v>
      </c>
      <c r="C194" s="513" t="s">
        <v>440</v>
      </c>
      <c r="D194" s="177" t="s">
        <v>406</v>
      </c>
      <c r="E194" s="178" t="s">
        <v>486</v>
      </c>
      <c r="F194" s="176">
        <f>IF(E194="X",15,0)</f>
        <v>15</v>
      </c>
      <c r="G194" s="572"/>
      <c r="H194" s="166"/>
      <c r="I194" s="549" t="s">
        <v>431</v>
      </c>
      <c r="J194" s="513" t="s">
        <v>440</v>
      </c>
      <c r="K194" s="177" t="s">
        <v>406</v>
      </c>
      <c r="L194" s="178"/>
      <c r="M194" s="176">
        <f>IF(L194="X",15,0)</f>
        <v>0</v>
      </c>
      <c r="N194" s="572"/>
      <c r="O194" s="166"/>
      <c r="P194" s="549" t="s">
        <v>431</v>
      </c>
      <c r="Q194" s="513" t="s">
        <v>440</v>
      </c>
      <c r="R194" s="177" t="s">
        <v>406</v>
      </c>
      <c r="S194" s="178"/>
      <c r="T194" s="176">
        <f>IF(S194="X",15,0)</f>
        <v>0</v>
      </c>
      <c r="U194" s="572"/>
      <c r="V194" s="166"/>
      <c r="W194" s="549" t="s">
        <v>431</v>
      </c>
      <c r="X194" s="513" t="s">
        <v>440</v>
      </c>
      <c r="Y194" s="177" t="s">
        <v>406</v>
      </c>
      <c r="Z194" s="178"/>
      <c r="AA194" s="176">
        <f>IF(Z194="X",15,0)</f>
        <v>0</v>
      </c>
      <c r="AB194" s="572"/>
      <c r="AC194" s="166"/>
      <c r="AD194" s="549" t="s">
        <v>431</v>
      </c>
      <c r="AE194" s="513" t="s">
        <v>440</v>
      </c>
      <c r="AF194" s="177" t="s">
        <v>406</v>
      </c>
      <c r="AG194" s="178"/>
      <c r="AH194" s="176">
        <f>IF(AG194="X",15,0)</f>
        <v>0</v>
      </c>
      <c r="AI194" s="572"/>
      <c r="AJ194" s="166"/>
      <c r="AK194" s="549" t="s">
        <v>431</v>
      </c>
      <c r="AL194" s="513" t="s">
        <v>440</v>
      </c>
      <c r="AM194" s="177" t="s">
        <v>406</v>
      </c>
      <c r="AN194" s="178"/>
      <c r="AO194" s="176">
        <f>IF(AN194="X",15,0)</f>
        <v>0</v>
      </c>
      <c r="AP194" s="572"/>
      <c r="AQ194" s="166"/>
      <c r="AR194" s="549" t="s">
        <v>431</v>
      </c>
      <c r="AS194" s="513" t="s">
        <v>440</v>
      </c>
      <c r="AT194" s="177" t="s">
        <v>406</v>
      </c>
      <c r="AU194" s="178"/>
      <c r="AV194" s="176">
        <f>IF(AU194="X",15,0)</f>
        <v>0</v>
      </c>
      <c r="AW194" s="572"/>
      <c r="AX194" s="166"/>
      <c r="AY194" s="549" t="s">
        <v>431</v>
      </c>
      <c r="AZ194" s="513" t="s">
        <v>440</v>
      </c>
      <c r="BA194" s="177" t="s">
        <v>406</v>
      </c>
      <c r="BB194" s="178"/>
      <c r="BC194" s="176">
        <f>IF(BB194="X",15,0)</f>
        <v>0</v>
      </c>
      <c r="BD194" s="572"/>
    </row>
    <row r="195" spans="1:56" ht="30.75" customHeight="1" x14ac:dyDescent="0.25">
      <c r="A195" s="166"/>
      <c r="B195" s="550"/>
      <c r="C195" s="517"/>
      <c r="D195" s="185" t="s">
        <v>407</v>
      </c>
      <c r="E195" s="186"/>
      <c r="F195" s="176">
        <f>IF(E195="X",10,0)</f>
        <v>0</v>
      </c>
      <c r="G195" s="572"/>
      <c r="H195" s="166"/>
      <c r="I195" s="550"/>
      <c r="J195" s="517"/>
      <c r="K195" s="185" t="s">
        <v>407</v>
      </c>
      <c r="L195" s="186"/>
      <c r="M195" s="176">
        <f>IF(L195="X",10,0)</f>
        <v>0</v>
      </c>
      <c r="N195" s="572"/>
      <c r="O195" s="166"/>
      <c r="P195" s="550"/>
      <c r="Q195" s="517"/>
      <c r="R195" s="185" t="s">
        <v>407</v>
      </c>
      <c r="S195" s="186"/>
      <c r="T195" s="176">
        <f>IF(S195="X",10,0)</f>
        <v>0</v>
      </c>
      <c r="U195" s="572"/>
      <c r="V195" s="166"/>
      <c r="W195" s="550"/>
      <c r="X195" s="517"/>
      <c r="Y195" s="185" t="s">
        <v>407</v>
      </c>
      <c r="Z195" s="186"/>
      <c r="AA195" s="176">
        <f>IF(Z195="X",10,0)</f>
        <v>0</v>
      </c>
      <c r="AB195" s="572"/>
      <c r="AC195" s="166"/>
      <c r="AD195" s="550"/>
      <c r="AE195" s="517"/>
      <c r="AF195" s="185" t="s">
        <v>407</v>
      </c>
      <c r="AG195" s="186"/>
      <c r="AH195" s="176">
        <f>IF(AG195="X",10,0)</f>
        <v>0</v>
      </c>
      <c r="AI195" s="572"/>
      <c r="AJ195" s="166"/>
      <c r="AK195" s="550"/>
      <c r="AL195" s="517"/>
      <c r="AM195" s="185" t="s">
        <v>407</v>
      </c>
      <c r="AN195" s="186"/>
      <c r="AO195" s="176">
        <f>IF(AN195="X",10,0)</f>
        <v>0</v>
      </c>
      <c r="AP195" s="572"/>
      <c r="AQ195" s="166"/>
      <c r="AR195" s="550"/>
      <c r="AS195" s="517"/>
      <c r="AT195" s="185" t="s">
        <v>407</v>
      </c>
      <c r="AU195" s="186"/>
      <c r="AV195" s="176">
        <f>IF(AU195="X",10,0)</f>
        <v>0</v>
      </c>
      <c r="AW195" s="572"/>
      <c r="AX195" s="166"/>
      <c r="AY195" s="550"/>
      <c r="AZ195" s="517"/>
      <c r="BA195" s="185" t="s">
        <v>407</v>
      </c>
      <c r="BB195" s="186"/>
      <c r="BC195" s="176">
        <f>IF(BB195="X",10,0)</f>
        <v>0</v>
      </c>
      <c r="BD195" s="572"/>
    </row>
    <row r="196" spans="1:56" ht="30.75" customHeight="1" thickBot="1" x14ac:dyDescent="0.3">
      <c r="A196" s="166"/>
      <c r="B196" s="551"/>
      <c r="C196" s="514"/>
      <c r="D196" s="179" t="s">
        <v>408</v>
      </c>
      <c r="E196" s="180"/>
      <c r="F196" s="176"/>
      <c r="G196" s="572"/>
      <c r="H196" s="166"/>
      <c r="I196" s="551"/>
      <c r="J196" s="514"/>
      <c r="K196" s="179" t="s">
        <v>408</v>
      </c>
      <c r="L196" s="180"/>
      <c r="M196" s="176"/>
      <c r="N196" s="572"/>
      <c r="O196" s="166"/>
      <c r="P196" s="551"/>
      <c r="Q196" s="514"/>
      <c r="R196" s="179" t="s">
        <v>408</v>
      </c>
      <c r="S196" s="180"/>
      <c r="T196" s="176"/>
      <c r="U196" s="572"/>
      <c r="V196" s="166"/>
      <c r="W196" s="551"/>
      <c r="X196" s="514"/>
      <c r="Y196" s="179" t="s">
        <v>408</v>
      </c>
      <c r="Z196" s="180"/>
      <c r="AA196" s="176"/>
      <c r="AB196" s="572"/>
      <c r="AC196" s="166"/>
      <c r="AD196" s="551"/>
      <c r="AE196" s="514"/>
      <c r="AF196" s="179" t="s">
        <v>408</v>
      </c>
      <c r="AG196" s="180"/>
      <c r="AH196" s="176"/>
      <c r="AI196" s="572"/>
      <c r="AJ196" s="166"/>
      <c r="AK196" s="551"/>
      <c r="AL196" s="514"/>
      <c r="AM196" s="179" t="s">
        <v>408</v>
      </c>
      <c r="AN196" s="180"/>
      <c r="AO196" s="176"/>
      <c r="AP196" s="572"/>
      <c r="AQ196" s="166"/>
      <c r="AR196" s="551"/>
      <c r="AS196" s="514"/>
      <c r="AT196" s="179" t="s">
        <v>408</v>
      </c>
      <c r="AU196" s="180"/>
      <c r="AV196" s="176"/>
      <c r="AW196" s="572"/>
      <c r="AX196" s="166"/>
      <c r="AY196" s="551"/>
      <c r="AZ196" s="514"/>
      <c r="BA196" s="179" t="s">
        <v>408</v>
      </c>
      <c r="BB196" s="180"/>
      <c r="BC196" s="176"/>
      <c r="BD196" s="572"/>
    </row>
    <row r="197" spans="1:56" ht="33" customHeight="1" x14ac:dyDescent="0.25">
      <c r="A197" s="166"/>
      <c r="B197" s="519" t="s">
        <v>433</v>
      </c>
      <c r="C197" s="515" t="s">
        <v>441</v>
      </c>
      <c r="D197" s="181" t="s">
        <v>409</v>
      </c>
      <c r="E197" s="182" t="s">
        <v>486</v>
      </c>
      <c r="F197" s="176">
        <f>IF(E197="X",15,0)</f>
        <v>15</v>
      </c>
      <c r="G197" s="572"/>
      <c r="H197" s="166"/>
      <c r="I197" s="519" t="s">
        <v>433</v>
      </c>
      <c r="J197" s="515" t="s">
        <v>441</v>
      </c>
      <c r="K197" s="181" t="s">
        <v>409</v>
      </c>
      <c r="L197" s="182"/>
      <c r="M197" s="176">
        <f>IF(L197="X",15,0)</f>
        <v>0</v>
      </c>
      <c r="N197" s="572"/>
      <c r="O197" s="166"/>
      <c r="P197" s="519" t="s">
        <v>433</v>
      </c>
      <c r="Q197" s="515" t="s">
        <v>441</v>
      </c>
      <c r="R197" s="181" t="s">
        <v>409</v>
      </c>
      <c r="S197" s="182"/>
      <c r="T197" s="176">
        <f>IF(S197="X",15,0)</f>
        <v>0</v>
      </c>
      <c r="U197" s="572"/>
      <c r="V197" s="166"/>
      <c r="W197" s="519" t="s">
        <v>433</v>
      </c>
      <c r="X197" s="515" t="s">
        <v>441</v>
      </c>
      <c r="Y197" s="181" t="s">
        <v>409</v>
      </c>
      <c r="Z197" s="182"/>
      <c r="AA197" s="176">
        <f>IF(Z197="X",15,0)</f>
        <v>0</v>
      </c>
      <c r="AB197" s="572"/>
      <c r="AC197" s="166"/>
      <c r="AD197" s="519" t="s">
        <v>433</v>
      </c>
      <c r="AE197" s="515" t="s">
        <v>441</v>
      </c>
      <c r="AF197" s="181" t="s">
        <v>409</v>
      </c>
      <c r="AG197" s="182"/>
      <c r="AH197" s="176">
        <f>IF(AG197="X",15,0)</f>
        <v>0</v>
      </c>
      <c r="AI197" s="572"/>
      <c r="AJ197" s="166"/>
      <c r="AK197" s="519" t="s">
        <v>433</v>
      </c>
      <c r="AL197" s="515" t="s">
        <v>441</v>
      </c>
      <c r="AM197" s="181" t="s">
        <v>409</v>
      </c>
      <c r="AN197" s="182"/>
      <c r="AO197" s="176">
        <f>IF(AN197="X",15,0)</f>
        <v>0</v>
      </c>
      <c r="AP197" s="572"/>
      <c r="AQ197" s="166"/>
      <c r="AR197" s="519" t="s">
        <v>433</v>
      </c>
      <c r="AS197" s="515" t="s">
        <v>441</v>
      </c>
      <c r="AT197" s="181" t="s">
        <v>409</v>
      </c>
      <c r="AU197" s="182"/>
      <c r="AV197" s="176">
        <f>IF(AU197="X",15,0)</f>
        <v>0</v>
      </c>
      <c r="AW197" s="572"/>
      <c r="AX197" s="166"/>
      <c r="AY197" s="519" t="s">
        <v>433</v>
      </c>
      <c r="AZ197" s="515" t="s">
        <v>441</v>
      </c>
      <c r="BA197" s="181" t="s">
        <v>409</v>
      </c>
      <c r="BB197" s="182"/>
      <c r="BC197" s="176">
        <f>IF(BB197="X",15,0)</f>
        <v>0</v>
      </c>
      <c r="BD197" s="572"/>
    </row>
    <row r="198" spans="1:56" ht="33" customHeight="1" thickBot="1" x14ac:dyDescent="0.3">
      <c r="A198" s="166"/>
      <c r="B198" s="520"/>
      <c r="C198" s="516"/>
      <c r="D198" s="183" t="s">
        <v>410</v>
      </c>
      <c r="E198" s="184"/>
      <c r="F198" s="176"/>
      <c r="G198" s="572"/>
      <c r="H198" s="166"/>
      <c r="I198" s="520"/>
      <c r="J198" s="516"/>
      <c r="K198" s="183" t="s">
        <v>410</v>
      </c>
      <c r="L198" s="184"/>
      <c r="M198" s="176"/>
      <c r="N198" s="572"/>
      <c r="O198" s="166"/>
      <c r="P198" s="520"/>
      <c r="Q198" s="516"/>
      <c r="R198" s="183" t="s">
        <v>410</v>
      </c>
      <c r="S198" s="184"/>
      <c r="T198" s="176"/>
      <c r="U198" s="572"/>
      <c r="V198" s="166"/>
      <c r="W198" s="520"/>
      <c r="X198" s="516"/>
      <c r="Y198" s="183" t="s">
        <v>410</v>
      </c>
      <c r="Z198" s="184"/>
      <c r="AA198" s="176"/>
      <c r="AB198" s="572"/>
      <c r="AC198" s="166"/>
      <c r="AD198" s="520"/>
      <c r="AE198" s="516"/>
      <c r="AF198" s="183" t="s">
        <v>410</v>
      </c>
      <c r="AG198" s="184"/>
      <c r="AH198" s="176"/>
      <c r="AI198" s="572"/>
      <c r="AJ198" s="166"/>
      <c r="AK198" s="520"/>
      <c r="AL198" s="516"/>
      <c r="AM198" s="183" t="s">
        <v>410</v>
      </c>
      <c r="AN198" s="184"/>
      <c r="AO198" s="176"/>
      <c r="AP198" s="572"/>
      <c r="AQ198" s="166"/>
      <c r="AR198" s="520"/>
      <c r="AS198" s="516"/>
      <c r="AT198" s="183" t="s">
        <v>410</v>
      </c>
      <c r="AU198" s="184"/>
      <c r="AV198" s="176"/>
      <c r="AW198" s="572"/>
      <c r="AX198" s="166"/>
      <c r="AY198" s="520"/>
      <c r="AZ198" s="516"/>
      <c r="BA198" s="183" t="s">
        <v>410</v>
      </c>
      <c r="BB198" s="184"/>
      <c r="BC198" s="176"/>
      <c r="BD198" s="572"/>
    </row>
    <row r="199" spans="1:56" ht="45" customHeight="1" x14ac:dyDescent="0.25">
      <c r="A199" s="166"/>
      <c r="B199" s="549" t="s">
        <v>434</v>
      </c>
      <c r="C199" s="513" t="s">
        <v>437</v>
      </c>
      <c r="D199" s="187" t="s">
        <v>411</v>
      </c>
      <c r="E199" s="178" t="s">
        <v>486</v>
      </c>
      <c r="F199" s="176">
        <f>IF(E199="X",15,0)</f>
        <v>15</v>
      </c>
      <c r="G199" s="572"/>
      <c r="H199" s="166"/>
      <c r="I199" s="549" t="s">
        <v>434</v>
      </c>
      <c r="J199" s="513" t="s">
        <v>437</v>
      </c>
      <c r="K199" s="187" t="s">
        <v>411</v>
      </c>
      <c r="L199" s="178"/>
      <c r="M199" s="176">
        <f>IF(L199="X",15,0)</f>
        <v>0</v>
      </c>
      <c r="N199" s="572"/>
      <c r="O199" s="166"/>
      <c r="P199" s="549" t="s">
        <v>434</v>
      </c>
      <c r="Q199" s="513" t="s">
        <v>437</v>
      </c>
      <c r="R199" s="187" t="s">
        <v>411</v>
      </c>
      <c r="S199" s="178"/>
      <c r="T199" s="176">
        <f>IF(S199="X",15,0)</f>
        <v>0</v>
      </c>
      <c r="U199" s="572"/>
      <c r="V199" s="166"/>
      <c r="W199" s="549" t="s">
        <v>434</v>
      </c>
      <c r="X199" s="513" t="s">
        <v>437</v>
      </c>
      <c r="Y199" s="187" t="s">
        <v>411</v>
      </c>
      <c r="Z199" s="178"/>
      <c r="AA199" s="176">
        <f>IF(Z199="X",15,0)</f>
        <v>0</v>
      </c>
      <c r="AB199" s="572"/>
      <c r="AC199" s="166"/>
      <c r="AD199" s="549" t="s">
        <v>434</v>
      </c>
      <c r="AE199" s="513" t="s">
        <v>437</v>
      </c>
      <c r="AF199" s="187" t="s">
        <v>411</v>
      </c>
      <c r="AG199" s="178"/>
      <c r="AH199" s="176">
        <f>IF(AG199="X",15,0)</f>
        <v>0</v>
      </c>
      <c r="AI199" s="572"/>
      <c r="AJ199" s="166"/>
      <c r="AK199" s="549" t="s">
        <v>434</v>
      </c>
      <c r="AL199" s="513" t="s">
        <v>437</v>
      </c>
      <c r="AM199" s="187" t="s">
        <v>411</v>
      </c>
      <c r="AN199" s="178"/>
      <c r="AO199" s="176">
        <f>IF(AN199="X",15,0)</f>
        <v>0</v>
      </c>
      <c r="AP199" s="572"/>
      <c r="AQ199" s="166"/>
      <c r="AR199" s="549" t="s">
        <v>434</v>
      </c>
      <c r="AS199" s="513" t="s">
        <v>437</v>
      </c>
      <c r="AT199" s="187" t="s">
        <v>411</v>
      </c>
      <c r="AU199" s="178"/>
      <c r="AV199" s="176">
        <f>IF(AU199="X",15,0)</f>
        <v>0</v>
      </c>
      <c r="AW199" s="572"/>
      <c r="AX199" s="166"/>
      <c r="AY199" s="549" t="s">
        <v>434</v>
      </c>
      <c r="AZ199" s="513" t="s">
        <v>437</v>
      </c>
      <c r="BA199" s="187" t="s">
        <v>411</v>
      </c>
      <c r="BB199" s="178"/>
      <c r="BC199" s="176">
        <f>IF(BB199="X",15,0)</f>
        <v>0</v>
      </c>
      <c r="BD199" s="572"/>
    </row>
    <row r="200" spans="1:56" ht="35.25" customHeight="1" thickBot="1" x14ac:dyDescent="0.3">
      <c r="A200" s="166"/>
      <c r="B200" s="551"/>
      <c r="C200" s="514"/>
      <c r="D200" s="188" t="s">
        <v>412</v>
      </c>
      <c r="E200" s="180"/>
      <c r="F200" s="176"/>
      <c r="G200" s="572"/>
      <c r="H200" s="166"/>
      <c r="I200" s="551"/>
      <c r="J200" s="514"/>
      <c r="K200" s="188" t="s">
        <v>412</v>
      </c>
      <c r="L200" s="180"/>
      <c r="M200" s="176"/>
      <c r="N200" s="572"/>
      <c r="O200" s="166"/>
      <c r="P200" s="551"/>
      <c r="Q200" s="514"/>
      <c r="R200" s="188" t="s">
        <v>412</v>
      </c>
      <c r="S200" s="180"/>
      <c r="T200" s="176"/>
      <c r="U200" s="572"/>
      <c r="V200" s="166"/>
      <c r="W200" s="551"/>
      <c r="X200" s="514"/>
      <c r="Y200" s="188" t="s">
        <v>412</v>
      </c>
      <c r="Z200" s="180"/>
      <c r="AA200" s="176"/>
      <c r="AB200" s="572"/>
      <c r="AC200" s="166"/>
      <c r="AD200" s="551"/>
      <c r="AE200" s="514"/>
      <c r="AF200" s="188" t="s">
        <v>412</v>
      </c>
      <c r="AG200" s="180"/>
      <c r="AH200" s="176"/>
      <c r="AI200" s="572"/>
      <c r="AJ200" s="166"/>
      <c r="AK200" s="551"/>
      <c r="AL200" s="514"/>
      <c r="AM200" s="188" t="s">
        <v>412</v>
      </c>
      <c r="AN200" s="180"/>
      <c r="AO200" s="176"/>
      <c r="AP200" s="572"/>
      <c r="AQ200" s="166"/>
      <c r="AR200" s="551"/>
      <c r="AS200" s="514"/>
      <c r="AT200" s="188" t="s">
        <v>412</v>
      </c>
      <c r="AU200" s="180"/>
      <c r="AV200" s="176"/>
      <c r="AW200" s="572"/>
      <c r="AX200" s="166"/>
      <c r="AY200" s="551"/>
      <c r="AZ200" s="514"/>
      <c r="BA200" s="188" t="s">
        <v>412</v>
      </c>
      <c r="BB200" s="180"/>
      <c r="BC200" s="176"/>
      <c r="BD200" s="572"/>
    </row>
    <row r="201" spans="1:56" ht="24" customHeight="1" x14ac:dyDescent="0.25">
      <c r="A201" s="166"/>
      <c r="B201" s="519" t="s">
        <v>435</v>
      </c>
      <c r="C201" s="515" t="s">
        <v>438</v>
      </c>
      <c r="D201" s="181" t="s">
        <v>413</v>
      </c>
      <c r="E201" s="182" t="s">
        <v>486</v>
      </c>
      <c r="F201" s="176">
        <f>IF(E201="X",10,0)</f>
        <v>10</v>
      </c>
      <c r="G201" s="572"/>
      <c r="H201" s="166"/>
      <c r="I201" s="519" t="s">
        <v>435</v>
      </c>
      <c r="J201" s="515" t="s">
        <v>438</v>
      </c>
      <c r="K201" s="181" t="s">
        <v>413</v>
      </c>
      <c r="L201" s="182"/>
      <c r="M201" s="176">
        <f>IF(L201="X",10,0)</f>
        <v>0</v>
      </c>
      <c r="N201" s="572"/>
      <c r="O201" s="166"/>
      <c r="P201" s="519" t="s">
        <v>435</v>
      </c>
      <c r="Q201" s="515" t="s">
        <v>438</v>
      </c>
      <c r="R201" s="181" t="s">
        <v>413</v>
      </c>
      <c r="S201" s="182"/>
      <c r="T201" s="176">
        <f>IF(S201="X",10,0)</f>
        <v>0</v>
      </c>
      <c r="U201" s="572"/>
      <c r="V201" s="166"/>
      <c r="W201" s="519" t="s">
        <v>435</v>
      </c>
      <c r="X201" s="515" t="s">
        <v>438</v>
      </c>
      <c r="Y201" s="181" t="s">
        <v>413</v>
      </c>
      <c r="Z201" s="182"/>
      <c r="AA201" s="176">
        <f>IF(Z201="X",10,0)</f>
        <v>0</v>
      </c>
      <c r="AB201" s="572"/>
      <c r="AC201" s="166"/>
      <c r="AD201" s="519" t="s">
        <v>435</v>
      </c>
      <c r="AE201" s="515" t="s">
        <v>438</v>
      </c>
      <c r="AF201" s="181" t="s">
        <v>413</v>
      </c>
      <c r="AG201" s="182"/>
      <c r="AH201" s="176">
        <f>IF(AG201="X",10,0)</f>
        <v>0</v>
      </c>
      <c r="AI201" s="572"/>
      <c r="AJ201" s="166"/>
      <c r="AK201" s="519" t="s">
        <v>435</v>
      </c>
      <c r="AL201" s="515" t="s">
        <v>438</v>
      </c>
      <c r="AM201" s="181" t="s">
        <v>413</v>
      </c>
      <c r="AN201" s="182"/>
      <c r="AO201" s="176">
        <f>IF(AN201="X",10,0)</f>
        <v>0</v>
      </c>
      <c r="AP201" s="572"/>
      <c r="AQ201" s="166"/>
      <c r="AR201" s="519" t="s">
        <v>435</v>
      </c>
      <c r="AS201" s="515" t="s">
        <v>438</v>
      </c>
      <c r="AT201" s="181" t="s">
        <v>413</v>
      </c>
      <c r="AU201" s="182"/>
      <c r="AV201" s="176">
        <f>IF(AU201="X",10,0)</f>
        <v>0</v>
      </c>
      <c r="AW201" s="572"/>
      <c r="AX201" s="166"/>
      <c r="AY201" s="519" t="s">
        <v>435</v>
      </c>
      <c r="AZ201" s="515" t="s">
        <v>438</v>
      </c>
      <c r="BA201" s="181" t="s">
        <v>413</v>
      </c>
      <c r="BB201" s="182"/>
      <c r="BC201" s="176">
        <f>IF(BB201="X",10,0)</f>
        <v>0</v>
      </c>
      <c r="BD201" s="572"/>
    </row>
    <row r="202" spans="1:56" ht="24" customHeight="1" x14ac:dyDescent="0.25">
      <c r="A202" s="166"/>
      <c r="B202" s="552"/>
      <c r="C202" s="518"/>
      <c r="D202" s="189" t="s">
        <v>414</v>
      </c>
      <c r="E202" s="190"/>
      <c r="F202" s="176">
        <f>IF(E202="X",5,0)</f>
        <v>0</v>
      </c>
      <c r="G202" s="572"/>
      <c r="H202" s="166"/>
      <c r="I202" s="552"/>
      <c r="J202" s="518"/>
      <c r="K202" s="189" t="s">
        <v>414</v>
      </c>
      <c r="L202" s="190"/>
      <c r="M202" s="176">
        <f>IF(L202="X",5,0)</f>
        <v>0</v>
      </c>
      <c r="N202" s="572"/>
      <c r="O202" s="166"/>
      <c r="P202" s="552"/>
      <c r="Q202" s="518"/>
      <c r="R202" s="189" t="s">
        <v>414</v>
      </c>
      <c r="S202" s="190"/>
      <c r="T202" s="176">
        <f>IF(S202="X",5,0)</f>
        <v>0</v>
      </c>
      <c r="U202" s="572"/>
      <c r="V202" s="166"/>
      <c r="W202" s="552"/>
      <c r="X202" s="518"/>
      <c r="Y202" s="189" t="s">
        <v>414</v>
      </c>
      <c r="Z202" s="190"/>
      <c r="AA202" s="176">
        <f>IF(Z202="X",5,0)</f>
        <v>0</v>
      </c>
      <c r="AB202" s="572"/>
      <c r="AC202" s="166"/>
      <c r="AD202" s="552"/>
      <c r="AE202" s="518"/>
      <c r="AF202" s="189" t="s">
        <v>414</v>
      </c>
      <c r="AG202" s="190"/>
      <c r="AH202" s="176">
        <f>IF(AG202="X",5,0)</f>
        <v>0</v>
      </c>
      <c r="AI202" s="572"/>
      <c r="AJ202" s="166"/>
      <c r="AK202" s="552"/>
      <c r="AL202" s="518"/>
      <c r="AM202" s="189" t="s">
        <v>414</v>
      </c>
      <c r="AN202" s="190"/>
      <c r="AO202" s="176">
        <f>IF(AN202="X",5,0)</f>
        <v>0</v>
      </c>
      <c r="AP202" s="572"/>
      <c r="AQ202" s="166"/>
      <c r="AR202" s="552"/>
      <c r="AS202" s="518"/>
      <c r="AT202" s="189" t="s">
        <v>414</v>
      </c>
      <c r="AU202" s="190"/>
      <c r="AV202" s="176">
        <f>IF(AU202="X",5,0)</f>
        <v>0</v>
      </c>
      <c r="AW202" s="572"/>
      <c r="AX202" s="166"/>
      <c r="AY202" s="552"/>
      <c r="AZ202" s="518"/>
      <c r="BA202" s="189" t="s">
        <v>414</v>
      </c>
      <c r="BB202" s="190"/>
      <c r="BC202" s="176">
        <f>IF(BB202="X",5,0)</f>
        <v>0</v>
      </c>
      <c r="BD202" s="572"/>
    </row>
    <row r="203" spans="1:56" ht="24" customHeight="1" thickBot="1" x14ac:dyDescent="0.3">
      <c r="A203" s="166"/>
      <c r="B203" s="520"/>
      <c r="C203" s="516"/>
      <c r="D203" s="183" t="s">
        <v>415</v>
      </c>
      <c r="E203" s="184"/>
      <c r="F203" s="176"/>
      <c r="G203" s="572"/>
      <c r="H203" s="166"/>
      <c r="I203" s="520"/>
      <c r="J203" s="516"/>
      <c r="K203" s="183" t="s">
        <v>415</v>
      </c>
      <c r="L203" s="184"/>
      <c r="M203" s="176"/>
      <c r="N203" s="572"/>
      <c r="O203" s="166"/>
      <c r="P203" s="520"/>
      <c r="Q203" s="516"/>
      <c r="R203" s="183" t="s">
        <v>415</v>
      </c>
      <c r="S203" s="184"/>
      <c r="T203" s="176"/>
      <c r="U203" s="572"/>
      <c r="V203" s="166"/>
      <c r="W203" s="520"/>
      <c r="X203" s="516"/>
      <c r="Y203" s="183" t="s">
        <v>415</v>
      </c>
      <c r="Z203" s="184"/>
      <c r="AA203" s="176"/>
      <c r="AB203" s="572"/>
      <c r="AC203" s="166"/>
      <c r="AD203" s="520"/>
      <c r="AE203" s="516"/>
      <c r="AF203" s="183" t="s">
        <v>415</v>
      </c>
      <c r="AG203" s="184"/>
      <c r="AH203" s="176"/>
      <c r="AI203" s="572"/>
      <c r="AJ203" s="166"/>
      <c r="AK203" s="520"/>
      <c r="AL203" s="516"/>
      <c r="AM203" s="183" t="s">
        <v>415</v>
      </c>
      <c r="AN203" s="184"/>
      <c r="AO203" s="176"/>
      <c r="AP203" s="572"/>
      <c r="AQ203" s="166"/>
      <c r="AR203" s="520"/>
      <c r="AS203" s="516"/>
      <c r="AT203" s="183" t="s">
        <v>415</v>
      </c>
      <c r="AU203" s="184"/>
      <c r="AV203" s="176"/>
      <c r="AW203" s="572"/>
      <c r="AX203" s="166"/>
      <c r="AY203" s="520"/>
      <c r="AZ203" s="516"/>
      <c r="BA203" s="183" t="s">
        <v>415</v>
      </c>
      <c r="BB203" s="184"/>
      <c r="BC203" s="176"/>
      <c r="BD203" s="572"/>
    </row>
    <row r="204" spans="1:56" ht="18.75" thickBot="1" x14ac:dyDescent="0.3">
      <c r="A204" s="191"/>
      <c r="B204" s="192"/>
      <c r="C204" s="192"/>
      <c r="D204" s="192"/>
      <c r="E204" s="193"/>
      <c r="F204" s="168"/>
      <c r="G204" s="572"/>
      <c r="H204" s="191"/>
      <c r="I204" s="192"/>
      <c r="J204" s="192"/>
      <c r="K204" s="192"/>
      <c r="L204" s="193"/>
      <c r="M204" s="168"/>
      <c r="N204" s="572"/>
      <c r="O204" s="191"/>
      <c r="P204" s="192"/>
      <c r="Q204" s="192"/>
      <c r="R204" s="192"/>
      <c r="S204" s="193"/>
      <c r="T204" s="168"/>
      <c r="U204" s="572"/>
      <c r="V204" s="191"/>
      <c r="W204" s="192"/>
      <c r="X204" s="192"/>
      <c r="Y204" s="192"/>
      <c r="Z204" s="193"/>
      <c r="AA204" s="168"/>
      <c r="AB204" s="572"/>
      <c r="AC204" s="191"/>
      <c r="AD204" s="192"/>
      <c r="AE204" s="192"/>
      <c r="AF204" s="192"/>
      <c r="AG204" s="193"/>
      <c r="AH204" s="168"/>
      <c r="AI204" s="572"/>
      <c r="AJ204" s="191"/>
      <c r="AK204" s="192"/>
      <c r="AL204" s="192"/>
      <c r="AM204" s="192"/>
      <c r="AN204" s="193"/>
      <c r="AO204" s="168"/>
      <c r="AP204" s="572"/>
      <c r="AQ204" s="191"/>
      <c r="AR204" s="192"/>
      <c r="AS204" s="192"/>
      <c r="AT204" s="192"/>
      <c r="AU204" s="193"/>
      <c r="AV204" s="168"/>
      <c r="AW204" s="572"/>
      <c r="AX204" s="191"/>
      <c r="AY204" s="192"/>
      <c r="AZ204" s="192"/>
      <c r="BA204" s="192"/>
      <c r="BB204" s="193"/>
      <c r="BC204" s="168"/>
      <c r="BD204" s="572"/>
    </row>
    <row r="205" spans="1:56" ht="19.5" customHeight="1" thickBot="1" x14ac:dyDescent="0.3">
      <c r="A205" s="166"/>
      <c r="B205" s="538" t="s">
        <v>418</v>
      </c>
      <c r="C205" s="539"/>
      <c r="D205" s="509" t="s">
        <v>420</v>
      </c>
      <c r="E205" s="510"/>
      <c r="F205" s="168"/>
      <c r="G205" s="572"/>
      <c r="H205" s="166"/>
      <c r="I205" s="538" t="s">
        <v>418</v>
      </c>
      <c r="J205" s="539"/>
      <c r="K205" s="509" t="s">
        <v>420</v>
      </c>
      <c r="L205" s="510"/>
      <c r="M205" s="168"/>
      <c r="N205" s="572"/>
      <c r="O205" s="166"/>
      <c r="P205" s="538" t="s">
        <v>418</v>
      </c>
      <c r="Q205" s="539"/>
      <c r="R205" s="509" t="s">
        <v>420</v>
      </c>
      <c r="S205" s="510"/>
      <c r="T205" s="168"/>
      <c r="U205" s="572"/>
      <c r="V205" s="166"/>
      <c r="W205" s="538" t="s">
        <v>418</v>
      </c>
      <c r="X205" s="539"/>
      <c r="Y205" s="509" t="s">
        <v>420</v>
      </c>
      <c r="Z205" s="510"/>
      <c r="AA205" s="168"/>
      <c r="AB205" s="572"/>
      <c r="AC205" s="166"/>
      <c r="AD205" s="538" t="s">
        <v>418</v>
      </c>
      <c r="AE205" s="539"/>
      <c r="AF205" s="509" t="s">
        <v>420</v>
      </c>
      <c r="AG205" s="510"/>
      <c r="AH205" s="168"/>
      <c r="AI205" s="572"/>
      <c r="AJ205" s="166"/>
      <c r="AK205" s="538" t="s">
        <v>418</v>
      </c>
      <c r="AL205" s="539"/>
      <c r="AM205" s="509" t="s">
        <v>420</v>
      </c>
      <c r="AN205" s="510"/>
      <c r="AO205" s="168"/>
      <c r="AP205" s="572"/>
      <c r="AQ205" s="166"/>
      <c r="AR205" s="538" t="s">
        <v>418</v>
      </c>
      <c r="AS205" s="539"/>
      <c r="AT205" s="509" t="s">
        <v>420</v>
      </c>
      <c r="AU205" s="510"/>
      <c r="AV205" s="168"/>
      <c r="AW205" s="572"/>
      <c r="AX205" s="166"/>
      <c r="AY205" s="538" t="s">
        <v>418</v>
      </c>
      <c r="AZ205" s="539"/>
      <c r="BA205" s="509" t="s">
        <v>420</v>
      </c>
      <c r="BB205" s="510"/>
      <c r="BC205" s="168"/>
      <c r="BD205" s="572"/>
    </row>
    <row r="206" spans="1:56" ht="19.5" customHeight="1" thickBot="1" x14ac:dyDescent="0.3">
      <c r="A206" s="166"/>
      <c r="B206" s="534" t="s">
        <v>419</v>
      </c>
      <c r="C206" s="535"/>
      <c r="D206" s="509" t="s">
        <v>421</v>
      </c>
      <c r="E206" s="510"/>
      <c r="F206" s="168"/>
      <c r="G206" s="572"/>
      <c r="H206" s="166"/>
      <c r="I206" s="534" t="s">
        <v>419</v>
      </c>
      <c r="J206" s="535"/>
      <c r="K206" s="509" t="s">
        <v>421</v>
      </c>
      <c r="L206" s="510"/>
      <c r="M206" s="168"/>
      <c r="N206" s="572"/>
      <c r="O206" s="166"/>
      <c r="P206" s="534" t="s">
        <v>419</v>
      </c>
      <c r="Q206" s="535"/>
      <c r="R206" s="509" t="s">
        <v>421</v>
      </c>
      <c r="S206" s="510"/>
      <c r="T206" s="168"/>
      <c r="U206" s="572"/>
      <c r="V206" s="166"/>
      <c r="W206" s="534" t="s">
        <v>419</v>
      </c>
      <c r="X206" s="535"/>
      <c r="Y206" s="509" t="s">
        <v>421</v>
      </c>
      <c r="Z206" s="510"/>
      <c r="AA206" s="168"/>
      <c r="AB206" s="572"/>
      <c r="AC206" s="166"/>
      <c r="AD206" s="534" t="s">
        <v>419</v>
      </c>
      <c r="AE206" s="535"/>
      <c r="AF206" s="509" t="s">
        <v>421</v>
      </c>
      <c r="AG206" s="510"/>
      <c r="AH206" s="168"/>
      <c r="AI206" s="572"/>
      <c r="AJ206" s="166"/>
      <c r="AK206" s="534" t="s">
        <v>419</v>
      </c>
      <c r="AL206" s="535"/>
      <c r="AM206" s="509" t="s">
        <v>421</v>
      </c>
      <c r="AN206" s="510"/>
      <c r="AO206" s="168"/>
      <c r="AP206" s="572"/>
      <c r="AQ206" s="166"/>
      <c r="AR206" s="534" t="s">
        <v>419</v>
      </c>
      <c r="AS206" s="535"/>
      <c r="AT206" s="509" t="s">
        <v>421</v>
      </c>
      <c r="AU206" s="510"/>
      <c r="AV206" s="168"/>
      <c r="AW206" s="572"/>
      <c r="AX206" s="166"/>
      <c r="AY206" s="534" t="s">
        <v>419</v>
      </c>
      <c r="AZ206" s="535"/>
      <c r="BA206" s="509" t="s">
        <v>421</v>
      </c>
      <c r="BB206" s="510"/>
      <c r="BC206" s="168"/>
      <c r="BD206" s="572"/>
    </row>
    <row r="207" spans="1:56" ht="19.5" customHeight="1" thickBot="1" x14ac:dyDescent="0.3">
      <c r="A207" s="166"/>
      <c r="B207" s="536" t="s">
        <v>452</v>
      </c>
      <c r="C207" s="537"/>
      <c r="D207" s="509" t="s">
        <v>422</v>
      </c>
      <c r="E207" s="510"/>
      <c r="F207" s="168"/>
      <c r="G207" s="572"/>
      <c r="H207" s="166"/>
      <c r="I207" s="536" t="s">
        <v>452</v>
      </c>
      <c r="J207" s="537"/>
      <c r="K207" s="509" t="s">
        <v>422</v>
      </c>
      <c r="L207" s="510"/>
      <c r="M207" s="168"/>
      <c r="N207" s="572"/>
      <c r="O207" s="166"/>
      <c r="P207" s="536" t="s">
        <v>452</v>
      </c>
      <c r="Q207" s="537"/>
      <c r="R207" s="509" t="s">
        <v>422</v>
      </c>
      <c r="S207" s="510"/>
      <c r="T207" s="168"/>
      <c r="U207" s="572"/>
      <c r="V207" s="166"/>
      <c r="W207" s="536" t="s">
        <v>452</v>
      </c>
      <c r="X207" s="537"/>
      <c r="Y207" s="509" t="s">
        <v>422</v>
      </c>
      <c r="Z207" s="510"/>
      <c r="AA207" s="168"/>
      <c r="AB207" s="572"/>
      <c r="AC207" s="166"/>
      <c r="AD207" s="536" t="s">
        <v>452</v>
      </c>
      <c r="AE207" s="537"/>
      <c r="AF207" s="509" t="s">
        <v>422</v>
      </c>
      <c r="AG207" s="510"/>
      <c r="AH207" s="168"/>
      <c r="AI207" s="572"/>
      <c r="AJ207" s="166"/>
      <c r="AK207" s="536" t="s">
        <v>452</v>
      </c>
      <c r="AL207" s="537"/>
      <c r="AM207" s="509" t="s">
        <v>422</v>
      </c>
      <c r="AN207" s="510"/>
      <c r="AO207" s="168"/>
      <c r="AP207" s="572"/>
      <c r="AQ207" s="166"/>
      <c r="AR207" s="536" t="s">
        <v>452</v>
      </c>
      <c r="AS207" s="537"/>
      <c r="AT207" s="509" t="s">
        <v>422</v>
      </c>
      <c r="AU207" s="510"/>
      <c r="AV207" s="168"/>
      <c r="AW207" s="572"/>
      <c r="AX207" s="166"/>
      <c r="AY207" s="536" t="s">
        <v>452</v>
      </c>
      <c r="AZ207" s="537"/>
      <c r="BA207" s="509" t="s">
        <v>422</v>
      </c>
      <c r="BB207" s="510"/>
      <c r="BC207" s="168"/>
      <c r="BD207" s="572"/>
    </row>
    <row r="208" spans="1:56" ht="32.25" customHeight="1" thickBot="1" x14ac:dyDescent="0.3">
      <c r="A208" s="162"/>
      <c r="B208" s="507" t="s">
        <v>455</v>
      </c>
      <c r="C208" s="508"/>
      <c r="D208" s="507">
        <f>SUM(F188:F203)</f>
        <v>100</v>
      </c>
      <c r="E208" s="508"/>
      <c r="F208" s="164"/>
      <c r="G208" s="572"/>
      <c r="H208" s="162"/>
      <c r="I208" s="507" t="s">
        <v>455</v>
      </c>
      <c r="J208" s="508"/>
      <c r="K208" s="507">
        <f>SUM(M188:M203)</f>
        <v>0</v>
      </c>
      <c r="L208" s="508"/>
      <c r="M208" s="164"/>
      <c r="N208" s="572"/>
      <c r="O208" s="162"/>
      <c r="P208" s="507" t="s">
        <v>455</v>
      </c>
      <c r="Q208" s="508"/>
      <c r="R208" s="507">
        <f>SUM(T188:T203)</f>
        <v>0</v>
      </c>
      <c r="S208" s="508"/>
      <c r="T208" s="164"/>
      <c r="U208" s="572"/>
      <c r="V208" s="162"/>
      <c r="W208" s="507" t="s">
        <v>455</v>
      </c>
      <c r="X208" s="508"/>
      <c r="Y208" s="507">
        <f>SUM(AA188:AA203)</f>
        <v>0</v>
      </c>
      <c r="Z208" s="508"/>
      <c r="AA208" s="164"/>
      <c r="AB208" s="572"/>
      <c r="AC208" s="162"/>
      <c r="AD208" s="507" t="s">
        <v>455</v>
      </c>
      <c r="AE208" s="508"/>
      <c r="AF208" s="507">
        <f>SUM(AH188:AH203)</f>
        <v>0</v>
      </c>
      <c r="AG208" s="508"/>
      <c r="AH208" s="164"/>
      <c r="AI208" s="572"/>
      <c r="AJ208" s="162"/>
      <c r="AK208" s="507" t="s">
        <v>455</v>
      </c>
      <c r="AL208" s="508"/>
      <c r="AM208" s="507">
        <f>SUM(AO188:AO203)</f>
        <v>0</v>
      </c>
      <c r="AN208" s="508"/>
      <c r="AO208" s="164"/>
      <c r="AP208" s="572"/>
      <c r="AQ208" s="162"/>
      <c r="AR208" s="507" t="s">
        <v>455</v>
      </c>
      <c r="AS208" s="508"/>
      <c r="AT208" s="507">
        <f>SUM(AV188:AV203)</f>
        <v>0</v>
      </c>
      <c r="AU208" s="508"/>
      <c r="AV208" s="164"/>
      <c r="AW208" s="572"/>
      <c r="AX208" s="162"/>
      <c r="AY208" s="507" t="s">
        <v>455</v>
      </c>
      <c r="AZ208" s="508"/>
      <c r="BA208" s="507">
        <f>SUM(BC188:BC203)</f>
        <v>0</v>
      </c>
      <c r="BB208" s="508"/>
      <c r="BC208" s="164"/>
      <c r="BD208" s="572"/>
    </row>
    <row r="209" spans="1:56" ht="27" customHeight="1" thickBot="1" x14ac:dyDescent="0.3">
      <c r="A209" s="162"/>
      <c r="B209" s="191"/>
      <c r="C209" s="191"/>
      <c r="D209" s="191"/>
      <c r="E209" s="191"/>
      <c r="F209" s="164"/>
      <c r="G209" s="572"/>
      <c r="H209" s="162"/>
      <c r="I209" s="191"/>
      <c r="J209" s="191"/>
      <c r="K209" s="191"/>
      <c r="L209" s="191"/>
      <c r="M209" s="164"/>
      <c r="N209" s="572"/>
      <c r="O209" s="162"/>
      <c r="P209" s="191"/>
      <c r="Q209" s="191"/>
      <c r="R209" s="191"/>
      <c r="S209" s="191"/>
      <c r="T209" s="164"/>
      <c r="U209" s="572"/>
      <c r="V209" s="162"/>
      <c r="W209" s="191"/>
      <c r="X209" s="191"/>
      <c r="Y209" s="191"/>
      <c r="Z209" s="191"/>
      <c r="AA209" s="164"/>
      <c r="AB209" s="572"/>
      <c r="AC209" s="162"/>
      <c r="AD209" s="191"/>
      <c r="AE209" s="191"/>
      <c r="AF209" s="191"/>
      <c r="AG209" s="191"/>
      <c r="AH209" s="164"/>
      <c r="AI209" s="572"/>
      <c r="AJ209" s="162"/>
      <c r="AK209" s="191"/>
      <c r="AL209" s="191"/>
      <c r="AM209" s="191"/>
      <c r="AN209" s="191"/>
      <c r="AO209" s="164"/>
      <c r="AP209" s="572"/>
      <c r="AQ209" s="162"/>
      <c r="AR209" s="191"/>
      <c r="AS209" s="191"/>
      <c r="AT209" s="191"/>
      <c r="AU209" s="191"/>
      <c r="AV209" s="164"/>
      <c r="AW209" s="572"/>
      <c r="AX209" s="162"/>
      <c r="AY209" s="191"/>
      <c r="AZ209" s="191"/>
      <c r="BA209" s="191"/>
      <c r="BB209" s="191"/>
      <c r="BC209" s="164"/>
      <c r="BD209" s="572"/>
    </row>
    <row r="210" spans="1:56" ht="23.25" customHeight="1" thickBot="1" x14ac:dyDescent="0.3">
      <c r="A210" s="166"/>
      <c r="B210" s="524" t="s">
        <v>442</v>
      </c>
      <c r="C210" s="525"/>
      <c r="D210" s="525"/>
      <c r="E210" s="526"/>
      <c r="F210" s="168"/>
      <c r="G210" s="572"/>
      <c r="H210" s="166"/>
      <c r="I210" s="524" t="s">
        <v>442</v>
      </c>
      <c r="J210" s="525"/>
      <c r="K210" s="525"/>
      <c r="L210" s="526"/>
      <c r="M210" s="168"/>
      <c r="N210" s="572"/>
      <c r="O210" s="166"/>
      <c r="P210" s="524" t="s">
        <v>442</v>
      </c>
      <c r="Q210" s="525"/>
      <c r="R210" s="525"/>
      <c r="S210" s="526"/>
      <c r="T210" s="168"/>
      <c r="U210" s="572"/>
      <c r="V210" s="166"/>
      <c r="W210" s="524" t="s">
        <v>442</v>
      </c>
      <c r="X210" s="525"/>
      <c r="Y210" s="525"/>
      <c r="Z210" s="526"/>
      <c r="AA210" s="168"/>
      <c r="AB210" s="572"/>
      <c r="AC210" s="166"/>
      <c r="AD210" s="524" t="s">
        <v>442</v>
      </c>
      <c r="AE210" s="525"/>
      <c r="AF210" s="525"/>
      <c r="AG210" s="526"/>
      <c r="AH210" s="168"/>
      <c r="AI210" s="572"/>
      <c r="AJ210" s="166"/>
      <c r="AK210" s="524" t="s">
        <v>442</v>
      </c>
      <c r="AL210" s="525"/>
      <c r="AM210" s="525"/>
      <c r="AN210" s="526"/>
      <c r="AO210" s="168"/>
      <c r="AP210" s="572"/>
      <c r="AQ210" s="166"/>
      <c r="AR210" s="524" t="s">
        <v>442</v>
      </c>
      <c r="AS210" s="525"/>
      <c r="AT210" s="525"/>
      <c r="AU210" s="526"/>
      <c r="AV210" s="168"/>
      <c r="AW210" s="572"/>
      <c r="AX210" s="166"/>
      <c r="AY210" s="524" t="s">
        <v>442</v>
      </c>
      <c r="AZ210" s="525"/>
      <c r="BA210" s="525"/>
      <c r="BB210" s="526"/>
      <c r="BC210" s="168"/>
      <c r="BD210" s="572"/>
    </row>
    <row r="211" spans="1:56" ht="36" customHeight="1" thickBot="1" x14ac:dyDescent="0.3">
      <c r="A211" s="166"/>
      <c r="B211" s="194" t="s">
        <v>443</v>
      </c>
      <c r="C211" s="527" t="s">
        <v>444</v>
      </c>
      <c r="D211" s="528"/>
      <c r="E211" s="175" t="s">
        <v>416</v>
      </c>
      <c r="F211" s="168"/>
      <c r="G211" s="572"/>
      <c r="H211" s="166"/>
      <c r="I211" s="194" t="s">
        <v>443</v>
      </c>
      <c r="J211" s="527" t="s">
        <v>444</v>
      </c>
      <c r="K211" s="528"/>
      <c r="L211" s="175" t="s">
        <v>416</v>
      </c>
      <c r="M211" s="168"/>
      <c r="N211" s="572"/>
      <c r="O211" s="166"/>
      <c r="P211" s="194" t="s">
        <v>443</v>
      </c>
      <c r="Q211" s="527" t="s">
        <v>444</v>
      </c>
      <c r="R211" s="528"/>
      <c r="S211" s="175" t="s">
        <v>416</v>
      </c>
      <c r="T211" s="168"/>
      <c r="U211" s="572"/>
      <c r="V211" s="166"/>
      <c r="W211" s="194" t="s">
        <v>443</v>
      </c>
      <c r="X211" s="527" t="s">
        <v>444</v>
      </c>
      <c r="Y211" s="528"/>
      <c r="Z211" s="175" t="s">
        <v>416</v>
      </c>
      <c r="AA211" s="168"/>
      <c r="AB211" s="572"/>
      <c r="AC211" s="166"/>
      <c r="AD211" s="194" t="s">
        <v>443</v>
      </c>
      <c r="AE211" s="527" t="s">
        <v>444</v>
      </c>
      <c r="AF211" s="528"/>
      <c r="AG211" s="175" t="s">
        <v>416</v>
      </c>
      <c r="AH211" s="168"/>
      <c r="AI211" s="572"/>
      <c r="AJ211" s="166"/>
      <c r="AK211" s="194" t="s">
        <v>443</v>
      </c>
      <c r="AL211" s="527" t="s">
        <v>444</v>
      </c>
      <c r="AM211" s="528"/>
      <c r="AN211" s="175" t="s">
        <v>416</v>
      </c>
      <c r="AO211" s="168"/>
      <c r="AP211" s="572"/>
      <c r="AQ211" s="166"/>
      <c r="AR211" s="194" t="s">
        <v>443</v>
      </c>
      <c r="AS211" s="527" t="s">
        <v>444</v>
      </c>
      <c r="AT211" s="528"/>
      <c r="AU211" s="175" t="s">
        <v>416</v>
      </c>
      <c r="AV211" s="168"/>
      <c r="AW211" s="572"/>
      <c r="AX211" s="166"/>
      <c r="AY211" s="194" t="s">
        <v>443</v>
      </c>
      <c r="AZ211" s="527" t="s">
        <v>444</v>
      </c>
      <c r="BA211" s="528"/>
      <c r="BB211" s="175" t="s">
        <v>416</v>
      </c>
      <c r="BC211" s="168"/>
      <c r="BD211" s="572"/>
    </row>
    <row r="212" spans="1:56" ht="23.25" customHeight="1" thickBot="1" x14ac:dyDescent="0.3">
      <c r="A212" s="166"/>
      <c r="B212" s="195" t="s">
        <v>418</v>
      </c>
      <c r="C212" s="529" t="s">
        <v>445</v>
      </c>
      <c r="D212" s="530"/>
      <c r="E212" s="196" t="s">
        <v>486</v>
      </c>
      <c r="F212" s="176">
        <f>IF(E212="X",2,"")</f>
        <v>2</v>
      </c>
      <c r="G212" s="572"/>
      <c r="H212" s="166"/>
      <c r="I212" s="195" t="s">
        <v>418</v>
      </c>
      <c r="J212" s="529" t="s">
        <v>445</v>
      </c>
      <c r="K212" s="530"/>
      <c r="L212" s="196"/>
      <c r="M212" s="176" t="str">
        <f>IF(L212="X",2,"")</f>
        <v/>
      </c>
      <c r="N212" s="572"/>
      <c r="O212" s="166"/>
      <c r="P212" s="195" t="s">
        <v>418</v>
      </c>
      <c r="Q212" s="529" t="s">
        <v>445</v>
      </c>
      <c r="R212" s="530"/>
      <c r="S212" s="196"/>
      <c r="T212" s="176" t="str">
        <f>IF(S212="X",2,"")</f>
        <v/>
      </c>
      <c r="U212" s="572"/>
      <c r="V212" s="166"/>
      <c r="W212" s="195" t="s">
        <v>418</v>
      </c>
      <c r="X212" s="529" t="s">
        <v>445</v>
      </c>
      <c r="Y212" s="530"/>
      <c r="Z212" s="196"/>
      <c r="AA212" s="176" t="str">
        <f>IF(Z212="X",2,"")</f>
        <v/>
      </c>
      <c r="AB212" s="572"/>
      <c r="AC212" s="166"/>
      <c r="AD212" s="195" t="s">
        <v>418</v>
      </c>
      <c r="AE212" s="529" t="s">
        <v>445</v>
      </c>
      <c r="AF212" s="530"/>
      <c r="AG212" s="196"/>
      <c r="AH212" s="176" t="str">
        <f>IF(AG212="X",2,"")</f>
        <v/>
      </c>
      <c r="AI212" s="572"/>
      <c r="AJ212" s="166"/>
      <c r="AK212" s="195" t="s">
        <v>418</v>
      </c>
      <c r="AL212" s="529" t="s">
        <v>445</v>
      </c>
      <c r="AM212" s="530"/>
      <c r="AN212" s="196"/>
      <c r="AO212" s="176" t="str">
        <f>IF(AN212="X",2,"")</f>
        <v/>
      </c>
      <c r="AP212" s="572"/>
      <c r="AQ212" s="166"/>
      <c r="AR212" s="195" t="s">
        <v>418</v>
      </c>
      <c r="AS212" s="529" t="s">
        <v>445</v>
      </c>
      <c r="AT212" s="530"/>
      <c r="AU212" s="196"/>
      <c r="AV212" s="176" t="str">
        <f>IF(AU212="X",2,"")</f>
        <v/>
      </c>
      <c r="AW212" s="572"/>
      <c r="AX212" s="166"/>
      <c r="AY212" s="195" t="s">
        <v>418</v>
      </c>
      <c r="AZ212" s="529" t="s">
        <v>445</v>
      </c>
      <c r="BA212" s="530"/>
      <c r="BB212" s="196"/>
      <c r="BC212" s="176" t="str">
        <f>IF(BB212="X",2,"")</f>
        <v/>
      </c>
      <c r="BD212" s="572"/>
    </row>
    <row r="213" spans="1:56" ht="23.25" customHeight="1" thickBot="1" x14ac:dyDescent="0.3">
      <c r="A213" s="166"/>
      <c r="B213" s="197" t="s">
        <v>419</v>
      </c>
      <c r="C213" s="529" t="s">
        <v>446</v>
      </c>
      <c r="D213" s="530"/>
      <c r="E213" s="196"/>
      <c r="F213" s="176" t="str">
        <f>IF(E213="X",1,"")</f>
        <v/>
      </c>
      <c r="G213" s="572"/>
      <c r="H213" s="166"/>
      <c r="I213" s="197" t="s">
        <v>419</v>
      </c>
      <c r="J213" s="529" t="s">
        <v>446</v>
      </c>
      <c r="K213" s="530"/>
      <c r="L213" s="196"/>
      <c r="M213" s="176" t="str">
        <f>IF(L213="X",1,"")</f>
        <v/>
      </c>
      <c r="N213" s="572"/>
      <c r="O213" s="166"/>
      <c r="P213" s="197" t="s">
        <v>419</v>
      </c>
      <c r="Q213" s="529" t="s">
        <v>446</v>
      </c>
      <c r="R213" s="530"/>
      <c r="S213" s="196"/>
      <c r="T213" s="176" t="str">
        <f>IF(S213="X",1,"")</f>
        <v/>
      </c>
      <c r="U213" s="572"/>
      <c r="V213" s="166"/>
      <c r="W213" s="197" t="s">
        <v>419</v>
      </c>
      <c r="X213" s="529" t="s">
        <v>446</v>
      </c>
      <c r="Y213" s="530"/>
      <c r="Z213" s="196"/>
      <c r="AA213" s="176" t="str">
        <f>IF(Z213="X",1,"")</f>
        <v/>
      </c>
      <c r="AB213" s="572"/>
      <c r="AC213" s="166"/>
      <c r="AD213" s="197" t="s">
        <v>419</v>
      </c>
      <c r="AE213" s="529" t="s">
        <v>446</v>
      </c>
      <c r="AF213" s="530"/>
      <c r="AG213" s="196"/>
      <c r="AH213" s="176" t="str">
        <f>IF(AG213="X",1,"")</f>
        <v/>
      </c>
      <c r="AI213" s="572"/>
      <c r="AJ213" s="166"/>
      <c r="AK213" s="197" t="s">
        <v>419</v>
      </c>
      <c r="AL213" s="529" t="s">
        <v>446</v>
      </c>
      <c r="AM213" s="530"/>
      <c r="AN213" s="196"/>
      <c r="AO213" s="176" t="str">
        <f>IF(AN213="X",1,"")</f>
        <v/>
      </c>
      <c r="AP213" s="572"/>
      <c r="AQ213" s="166"/>
      <c r="AR213" s="197" t="s">
        <v>419</v>
      </c>
      <c r="AS213" s="529" t="s">
        <v>446</v>
      </c>
      <c r="AT213" s="530"/>
      <c r="AU213" s="196"/>
      <c r="AV213" s="176" t="str">
        <f>IF(AU213="X",1,"")</f>
        <v/>
      </c>
      <c r="AW213" s="572"/>
      <c r="AX213" s="166"/>
      <c r="AY213" s="197" t="s">
        <v>419</v>
      </c>
      <c r="AZ213" s="529" t="s">
        <v>446</v>
      </c>
      <c r="BA213" s="530"/>
      <c r="BB213" s="196"/>
      <c r="BC213" s="176" t="str">
        <f>IF(BB213="X",1,"")</f>
        <v/>
      </c>
      <c r="BD213" s="572"/>
    </row>
    <row r="214" spans="1:56" ht="23.25" customHeight="1" thickBot="1" x14ac:dyDescent="0.3">
      <c r="A214" s="162"/>
      <c r="B214" s="198" t="s">
        <v>452</v>
      </c>
      <c r="C214" s="529" t="s">
        <v>447</v>
      </c>
      <c r="D214" s="530"/>
      <c r="E214" s="196"/>
      <c r="F214" s="176" t="str">
        <f>IF(E214="X",0.1,"")</f>
        <v/>
      </c>
      <c r="G214" s="572"/>
      <c r="H214" s="162"/>
      <c r="I214" s="198" t="s">
        <v>452</v>
      </c>
      <c r="J214" s="529" t="s">
        <v>447</v>
      </c>
      <c r="K214" s="530"/>
      <c r="L214" s="196"/>
      <c r="M214" s="176" t="str">
        <f>IF(L214="X",0.1,"")</f>
        <v/>
      </c>
      <c r="N214" s="572"/>
      <c r="O214" s="162"/>
      <c r="P214" s="198" t="s">
        <v>452</v>
      </c>
      <c r="Q214" s="529" t="s">
        <v>447</v>
      </c>
      <c r="R214" s="530"/>
      <c r="S214" s="196"/>
      <c r="T214" s="176" t="str">
        <f>IF(S214="X",0.1,"")</f>
        <v/>
      </c>
      <c r="U214" s="572"/>
      <c r="V214" s="162"/>
      <c r="W214" s="198" t="s">
        <v>452</v>
      </c>
      <c r="X214" s="529" t="s">
        <v>447</v>
      </c>
      <c r="Y214" s="530"/>
      <c r="Z214" s="196"/>
      <c r="AA214" s="176" t="str">
        <f>IF(Z214="X",0.1,"")</f>
        <v/>
      </c>
      <c r="AB214" s="572"/>
      <c r="AC214" s="162"/>
      <c r="AD214" s="198" t="s">
        <v>452</v>
      </c>
      <c r="AE214" s="529" t="s">
        <v>447</v>
      </c>
      <c r="AF214" s="530"/>
      <c r="AG214" s="196"/>
      <c r="AH214" s="176" t="str">
        <f>IF(AG214="X",0.1,"")</f>
        <v/>
      </c>
      <c r="AI214" s="572"/>
      <c r="AJ214" s="162"/>
      <c r="AK214" s="198" t="s">
        <v>452</v>
      </c>
      <c r="AL214" s="529" t="s">
        <v>447</v>
      </c>
      <c r="AM214" s="530"/>
      <c r="AN214" s="196"/>
      <c r="AO214" s="176" t="str">
        <f>IF(AN214="X",0.1,"")</f>
        <v/>
      </c>
      <c r="AP214" s="572"/>
      <c r="AQ214" s="162"/>
      <c r="AR214" s="198" t="s">
        <v>452</v>
      </c>
      <c r="AS214" s="529" t="s">
        <v>447</v>
      </c>
      <c r="AT214" s="530"/>
      <c r="AU214" s="196"/>
      <c r="AV214" s="176" t="str">
        <f>IF(AU214="X",0.1,"")</f>
        <v/>
      </c>
      <c r="AW214" s="572"/>
      <c r="AX214" s="162"/>
      <c r="AY214" s="198" t="s">
        <v>452</v>
      </c>
      <c r="AZ214" s="529" t="s">
        <v>447</v>
      </c>
      <c r="BA214" s="530"/>
      <c r="BB214" s="196"/>
      <c r="BC214" s="176" t="str">
        <f>IF(BB214="X",0.1,"")</f>
        <v/>
      </c>
      <c r="BD214" s="572"/>
    </row>
    <row r="215" spans="1:56" ht="23.25" customHeight="1" thickBot="1" x14ac:dyDescent="0.3">
      <c r="A215" s="191"/>
      <c r="B215" s="507" t="s">
        <v>454</v>
      </c>
      <c r="C215" s="508"/>
      <c r="D215" s="507" t="str">
        <f>IF(F215=2,"FUERTE",IF(F215=1,"MODERADO",IF(F215=0.1,"DÉBIL","")))</f>
        <v>FUERTE</v>
      </c>
      <c r="E215" s="508"/>
      <c r="F215" s="176">
        <f>SUM(F212:F214)</f>
        <v>2</v>
      </c>
      <c r="G215" s="572"/>
      <c r="H215" s="191"/>
      <c r="I215" s="507" t="s">
        <v>454</v>
      </c>
      <c r="J215" s="508"/>
      <c r="K215" s="507" t="str">
        <f>IF(M215=2,"FUERTE",IF(M215=1,"MODERADO",IF(M215=0.1,"DÉBIL","")))</f>
        <v/>
      </c>
      <c r="L215" s="508"/>
      <c r="M215" s="176">
        <f>SUM(M212:M214)</f>
        <v>0</v>
      </c>
      <c r="N215" s="572"/>
      <c r="O215" s="191"/>
      <c r="P215" s="507" t="s">
        <v>454</v>
      </c>
      <c r="Q215" s="508"/>
      <c r="R215" s="507" t="str">
        <f>IF(T215=2,"FUERTE",IF(T215=1,"MODERADO",IF(T215=0.1,"DÉBIL","")))</f>
        <v/>
      </c>
      <c r="S215" s="508"/>
      <c r="T215" s="176">
        <f>SUM(T212:T214)</f>
        <v>0</v>
      </c>
      <c r="U215" s="572"/>
      <c r="V215" s="191"/>
      <c r="W215" s="507" t="s">
        <v>454</v>
      </c>
      <c r="X215" s="508"/>
      <c r="Y215" s="507" t="str">
        <f>IF(AA215=2,"FUERTE",IF(AA215=1,"MODERADO",IF(AA215=0.1,"DÉBIL","")))</f>
        <v/>
      </c>
      <c r="Z215" s="508"/>
      <c r="AA215" s="176">
        <f>SUM(AA212:AA214)</f>
        <v>0</v>
      </c>
      <c r="AB215" s="572"/>
      <c r="AC215" s="191"/>
      <c r="AD215" s="507" t="s">
        <v>454</v>
      </c>
      <c r="AE215" s="508"/>
      <c r="AF215" s="507" t="str">
        <f>IF(AH215=2,"FUERTE",IF(AH215=1,"MODERADO",IF(AH215=0.1,"DÉBIL","")))</f>
        <v/>
      </c>
      <c r="AG215" s="508"/>
      <c r="AH215" s="176">
        <f>SUM(AH212:AH214)</f>
        <v>0</v>
      </c>
      <c r="AI215" s="572"/>
      <c r="AJ215" s="191"/>
      <c r="AK215" s="507" t="s">
        <v>454</v>
      </c>
      <c r="AL215" s="508"/>
      <c r="AM215" s="507" t="str">
        <f>IF(AO215=2,"FUERTE",IF(AO215=1,"MODERADO",IF(AO215=0.1,"DÉBIL","")))</f>
        <v/>
      </c>
      <c r="AN215" s="508"/>
      <c r="AO215" s="176">
        <f>SUM(AO212:AO214)</f>
        <v>0</v>
      </c>
      <c r="AP215" s="572"/>
      <c r="AQ215" s="191"/>
      <c r="AR215" s="507" t="s">
        <v>454</v>
      </c>
      <c r="AS215" s="508"/>
      <c r="AT215" s="507" t="str">
        <f>IF(AV215=2,"FUERTE",IF(AV215=1,"MODERADO",IF(AV215=0.1,"DÉBIL","")))</f>
        <v/>
      </c>
      <c r="AU215" s="508"/>
      <c r="AV215" s="176">
        <f>SUM(AV212:AV214)</f>
        <v>0</v>
      </c>
      <c r="AW215" s="572"/>
      <c r="AX215" s="191"/>
      <c r="AY215" s="507" t="s">
        <v>454</v>
      </c>
      <c r="AZ215" s="508"/>
      <c r="BA215" s="507" t="str">
        <f>IF(BC215=2,"FUERTE",IF(BC215=1,"MODERADO",IF(BC215=0.1,"DÉBIL","")))</f>
        <v/>
      </c>
      <c r="BB215" s="508"/>
      <c r="BC215" s="176">
        <f>SUM(BC212:BC214)</f>
        <v>0</v>
      </c>
      <c r="BD215" s="572"/>
    </row>
    <row r="216" spans="1:56" ht="37.5" customHeight="1" thickBot="1" x14ac:dyDescent="0.3">
      <c r="A216" s="162"/>
      <c r="B216" s="199"/>
      <c r="C216" s="199"/>
      <c r="D216" s="199"/>
      <c r="E216" s="199"/>
      <c r="F216" s="164"/>
      <c r="G216" s="572"/>
      <c r="H216" s="162"/>
      <c r="I216" s="199"/>
      <c r="J216" s="199"/>
      <c r="K216" s="199"/>
      <c r="L216" s="199"/>
      <c r="M216" s="164"/>
      <c r="N216" s="572"/>
      <c r="O216" s="162"/>
      <c r="P216" s="199"/>
      <c r="Q216" s="199"/>
      <c r="R216" s="199"/>
      <c r="S216" s="199"/>
      <c r="T216" s="164"/>
      <c r="U216" s="572"/>
      <c r="V216" s="162"/>
      <c r="W216" s="199"/>
      <c r="X216" s="199"/>
      <c r="Y216" s="199"/>
      <c r="Z216" s="199"/>
      <c r="AA216" s="164"/>
      <c r="AB216" s="572"/>
      <c r="AC216" s="162"/>
      <c r="AD216" s="199"/>
      <c r="AE216" s="199"/>
      <c r="AF216" s="199"/>
      <c r="AG216" s="199"/>
      <c r="AH216" s="164"/>
      <c r="AI216" s="572"/>
      <c r="AJ216" s="162"/>
      <c r="AK216" s="199"/>
      <c r="AL216" s="199"/>
      <c r="AM216" s="199"/>
      <c r="AN216" s="199"/>
      <c r="AO216" s="164"/>
      <c r="AP216" s="572"/>
      <c r="AQ216" s="162"/>
      <c r="AR216" s="199"/>
      <c r="AS216" s="199"/>
      <c r="AT216" s="199"/>
      <c r="AU216" s="199"/>
      <c r="AV216" s="164"/>
      <c r="AW216" s="572"/>
      <c r="AX216" s="162"/>
      <c r="AY216" s="199"/>
      <c r="AZ216" s="199"/>
      <c r="BA216" s="199"/>
      <c r="BB216" s="199"/>
      <c r="BC216" s="164"/>
      <c r="BD216" s="572"/>
    </row>
    <row r="217" spans="1:56" ht="18.75" thickBot="1" x14ac:dyDescent="0.3">
      <c r="A217" s="166"/>
      <c r="B217" s="524" t="s">
        <v>448</v>
      </c>
      <c r="C217" s="525"/>
      <c r="D217" s="525"/>
      <c r="E217" s="526"/>
      <c r="F217" s="168"/>
      <c r="G217" s="572"/>
      <c r="H217" s="166"/>
      <c r="I217" s="524" t="s">
        <v>448</v>
      </c>
      <c r="J217" s="525"/>
      <c r="K217" s="525"/>
      <c r="L217" s="526"/>
      <c r="M217" s="168"/>
      <c r="N217" s="572"/>
      <c r="O217" s="166"/>
      <c r="P217" s="524" t="s">
        <v>448</v>
      </c>
      <c r="Q217" s="525"/>
      <c r="R217" s="525"/>
      <c r="S217" s="526"/>
      <c r="T217" s="168"/>
      <c r="U217" s="572"/>
      <c r="V217" s="166"/>
      <c r="W217" s="524" t="s">
        <v>448</v>
      </c>
      <c r="X217" s="525"/>
      <c r="Y217" s="525"/>
      <c r="Z217" s="526"/>
      <c r="AA217" s="168"/>
      <c r="AB217" s="572"/>
      <c r="AC217" s="166"/>
      <c r="AD217" s="524" t="s">
        <v>448</v>
      </c>
      <c r="AE217" s="525"/>
      <c r="AF217" s="525"/>
      <c r="AG217" s="526"/>
      <c r="AH217" s="168"/>
      <c r="AI217" s="572"/>
      <c r="AJ217" s="166"/>
      <c r="AK217" s="524" t="s">
        <v>448</v>
      </c>
      <c r="AL217" s="525"/>
      <c r="AM217" s="525"/>
      <c r="AN217" s="526"/>
      <c r="AO217" s="168"/>
      <c r="AP217" s="572"/>
      <c r="AQ217" s="166"/>
      <c r="AR217" s="524" t="s">
        <v>448</v>
      </c>
      <c r="AS217" s="525"/>
      <c r="AT217" s="525"/>
      <c r="AU217" s="526"/>
      <c r="AV217" s="168"/>
      <c r="AW217" s="572"/>
      <c r="AX217" s="166"/>
      <c r="AY217" s="524" t="s">
        <v>448</v>
      </c>
      <c r="AZ217" s="525"/>
      <c r="BA217" s="525"/>
      <c r="BB217" s="526"/>
      <c r="BC217" s="168"/>
      <c r="BD217" s="572"/>
    </row>
    <row r="218" spans="1:56" ht="76.5" customHeight="1" thickBot="1" x14ac:dyDescent="0.3">
      <c r="A218" s="166"/>
      <c r="B218" s="201" t="s">
        <v>449</v>
      </c>
      <c r="C218" s="201" t="s">
        <v>453</v>
      </c>
      <c r="D218" s="201" t="s">
        <v>450</v>
      </c>
      <c r="E218" s="201" t="s">
        <v>451</v>
      </c>
      <c r="F218" s="168"/>
      <c r="G218" s="572"/>
      <c r="H218" s="166"/>
      <c r="I218" s="201" t="s">
        <v>449</v>
      </c>
      <c r="J218" s="201" t="s">
        <v>453</v>
      </c>
      <c r="K218" s="201" t="s">
        <v>450</v>
      </c>
      <c r="L218" s="201" t="s">
        <v>451</v>
      </c>
      <c r="M218" s="168"/>
      <c r="N218" s="572"/>
      <c r="O218" s="166"/>
      <c r="P218" s="201" t="s">
        <v>449</v>
      </c>
      <c r="Q218" s="201" t="s">
        <v>453</v>
      </c>
      <c r="R218" s="201" t="s">
        <v>450</v>
      </c>
      <c r="S218" s="201" t="s">
        <v>451</v>
      </c>
      <c r="T218" s="168"/>
      <c r="U218" s="572"/>
      <c r="V218" s="166"/>
      <c r="W218" s="201" t="s">
        <v>449</v>
      </c>
      <c r="X218" s="201" t="s">
        <v>453</v>
      </c>
      <c r="Y218" s="201" t="s">
        <v>450</v>
      </c>
      <c r="Z218" s="201" t="s">
        <v>451</v>
      </c>
      <c r="AA218" s="168"/>
      <c r="AB218" s="572"/>
      <c r="AC218" s="166"/>
      <c r="AD218" s="201" t="s">
        <v>449</v>
      </c>
      <c r="AE218" s="201" t="s">
        <v>453</v>
      </c>
      <c r="AF218" s="201" t="s">
        <v>450</v>
      </c>
      <c r="AG218" s="201" t="s">
        <v>451</v>
      </c>
      <c r="AH218" s="168"/>
      <c r="AI218" s="572"/>
      <c r="AJ218" s="166"/>
      <c r="AK218" s="201" t="s">
        <v>449</v>
      </c>
      <c r="AL218" s="201" t="s">
        <v>453</v>
      </c>
      <c r="AM218" s="201" t="s">
        <v>450</v>
      </c>
      <c r="AN218" s="201" t="s">
        <v>451</v>
      </c>
      <c r="AO218" s="168"/>
      <c r="AP218" s="572"/>
      <c r="AQ218" s="166"/>
      <c r="AR218" s="201" t="s">
        <v>449</v>
      </c>
      <c r="AS218" s="201" t="s">
        <v>453</v>
      </c>
      <c r="AT218" s="201" t="s">
        <v>450</v>
      </c>
      <c r="AU218" s="201" t="s">
        <v>451</v>
      </c>
      <c r="AV218" s="168"/>
      <c r="AW218" s="572"/>
      <c r="AX218" s="166"/>
      <c r="AY218" s="201" t="s">
        <v>449</v>
      </c>
      <c r="AZ218" s="201" t="s">
        <v>453</v>
      </c>
      <c r="BA218" s="201" t="s">
        <v>450</v>
      </c>
      <c r="BB218" s="201" t="s">
        <v>451</v>
      </c>
      <c r="BC218" s="168"/>
      <c r="BD218" s="572"/>
    </row>
    <row r="219" spans="1:56" ht="24.75" customHeight="1" thickBot="1" x14ac:dyDescent="0.3">
      <c r="A219" s="166"/>
      <c r="B219" s="196" t="str">
        <f>IF(D208=0,"",IF(D208&lt;=85,"DÉBIL",IF(D208&lt;=95,"MODERADO",IF(D208&lt;=100,"FUERTE"))))</f>
        <v>FUERTE</v>
      </c>
      <c r="C219" s="196" t="str">
        <f>D215</f>
        <v>FUERTE</v>
      </c>
      <c r="D219" s="202" t="str">
        <f>IFERROR(IF(D220=0,"DÉBIL",IF(D220&lt;=50,"MODERADO",IF(D220=100,"FUERTE",""))),"")</f>
        <v>FUERTE</v>
      </c>
      <c r="E219" s="196" t="str">
        <f>IF(D219="FUERTE","NO",IF(D219="MODERADO","SI",IF(D219="DÉBIL","SI","")))</f>
        <v>NO</v>
      </c>
      <c r="F219" s="168"/>
      <c r="G219" s="572"/>
      <c r="H219" s="166"/>
      <c r="I219" s="196" t="str">
        <f>IF(K208=0,"",IF(K208&lt;=85,"DÉBIL",IF(K208&lt;=95,"MODERADO",IF(K208&lt;=100,"FUERTE"))))</f>
        <v/>
      </c>
      <c r="J219" s="196" t="str">
        <f>K215</f>
        <v/>
      </c>
      <c r="K219" s="202" t="str">
        <f>IFERROR(IF(K220=0,"DÉBIL",IF(K220&lt;=50,"MODERADO",IF(K220=100,"FUERTE",""))),"")</f>
        <v/>
      </c>
      <c r="L219" s="196" t="str">
        <f>IF(K219="FUERTE","NO",IF(K219="MODERADO","SI",IF(K219="DÉBIL","SI","")))</f>
        <v/>
      </c>
      <c r="M219" s="168"/>
      <c r="N219" s="572"/>
      <c r="O219" s="166"/>
      <c r="P219" s="196" t="str">
        <f>IF(R208=0,"",IF(R208&lt;=85,"DÉBIL",IF(R208&lt;=95,"MODERADO",IF(R208&lt;=100,"FUERTE"))))</f>
        <v/>
      </c>
      <c r="Q219" s="196" t="str">
        <f>R215</f>
        <v/>
      </c>
      <c r="R219" s="202" t="str">
        <f>IFERROR(IF(R220=0,"DÉBIL",IF(R220&lt;=50,"MODERADO",IF(R220=100,"FUERTE",""))),"")</f>
        <v/>
      </c>
      <c r="S219" s="196" t="str">
        <f>IF(R219="FUERTE","NO",IF(R219="MODERADO","SI",IF(R219="DÉBIL","SI","")))</f>
        <v/>
      </c>
      <c r="T219" s="168"/>
      <c r="U219" s="572"/>
      <c r="V219" s="166"/>
      <c r="W219" s="196" t="str">
        <f>IF(Y208=0,"",IF(Y208&lt;=85,"DÉBIL",IF(Y208&lt;=95,"MODERADO",IF(Y208&lt;=100,"FUERTE"))))</f>
        <v/>
      </c>
      <c r="X219" s="196" t="str">
        <f>Y215</f>
        <v/>
      </c>
      <c r="Y219" s="202" t="str">
        <f>IFERROR(IF(Y220=0,"DÉBIL",IF(Y220&lt;=50,"MODERADO",IF(Y220=100,"FUERTE",""))),"")</f>
        <v/>
      </c>
      <c r="Z219" s="196" t="str">
        <f>IF(Y219="FUERTE","NO",IF(Y219="MODERADO","SI",IF(Y219="DÉBIL","SI","")))</f>
        <v/>
      </c>
      <c r="AA219" s="168"/>
      <c r="AB219" s="572"/>
      <c r="AC219" s="166"/>
      <c r="AD219" s="196" t="str">
        <f>IF(AF208=0,"",IF(AF208&lt;=85,"DÉBIL",IF(AF208&lt;=95,"MODERADO",IF(AF208&lt;=100,"FUERTE"))))</f>
        <v/>
      </c>
      <c r="AE219" s="196" t="str">
        <f>AF215</f>
        <v/>
      </c>
      <c r="AF219" s="202" t="str">
        <f>IFERROR(IF(AF220=0,"DÉBIL",IF(AF220&lt;=50,"MODERADO",IF(AF220=100,"FUERTE",""))),"")</f>
        <v/>
      </c>
      <c r="AG219" s="196" t="str">
        <f>IF(AF219="FUERTE","NO",IF(AF219="MODERADO","SI",IF(AF219="DÉBIL","SI","")))</f>
        <v/>
      </c>
      <c r="AH219" s="168"/>
      <c r="AI219" s="572"/>
      <c r="AJ219" s="166"/>
      <c r="AK219" s="196" t="str">
        <f>IF(AM208=0,"",IF(AM208&lt;=85,"DÉBIL",IF(AM208&lt;=95,"MODERADO",IF(AM208&lt;=100,"FUERTE"))))</f>
        <v/>
      </c>
      <c r="AL219" s="196" t="str">
        <f>AM215</f>
        <v/>
      </c>
      <c r="AM219" s="202" t="str">
        <f>IFERROR(IF(AM220=0,"DÉBIL",IF(AM220&lt;=50,"MODERADO",IF(AM220=100,"FUERTE",""))),"")</f>
        <v/>
      </c>
      <c r="AN219" s="196" t="str">
        <f>IF(AM219="FUERTE","NO",IF(AM219="MODERADO","SI",IF(AM219="DÉBIL","SI","")))</f>
        <v/>
      </c>
      <c r="AO219" s="168"/>
      <c r="AP219" s="572"/>
      <c r="AQ219" s="166"/>
      <c r="AR219" s="196" t="str">
        <f>IF(AT208=0,"",IF(AT208&lt;=85,"DÉBIL",IF(AT208&lt;=95,"MODERADO",IF(AT208&lt;=100,"FUERTE"))))</f>
        <v/>
      </c>
      <c r="AS219" s="196" t="str">
        <f>AT215</f>
        <v/>
      </c>
      <c r="AT219" s="202" t="str">
        <f>IFERROR(IF(AT220=0,"DÉBIL",IF(AT220&lt;=50,"MODERADO",IF(AT220=100,"FUERTE",""))),"")</f>
        <v/>
      </c>
      <c r="AU219" s="196" t="str">
        <f>IF(AT219="FUERTE","NO",IF(AT219="MODERADO","SI",IF(AT219="DÉBIL","SI","")))</f>
        <v/>
      </c>
      <c r="AV219" s="168"/>
      <c r="AW219" s="572"/>
      <c r="AX219" s="166"/>
      <c r="AY219" s="196" t="str">
        <f>IF(BA208=0,"",IF(BA208&lt;=85,"DÉBIL",IF(BA208&lt;=95,"MODERADO",IF(BA208&lt;=100,"FUERTE"))))</f>
        <v/>
      </c>
      <c r="AZ219" s="196" t="str">
        <f>BA215</f>
        <v/>
      </c>
      <c r="BA219" s="202" t="str">
        <f>IFERROR(IF(BA220=0,"DÉBIL",IF(BA220&lt;=50,"MODERADO",IF(BA220=100,"FUERTE",""))),"")</f>
        <v/>
      </c>
      <c r="BB219" s="196" t="str">
        <f>IF(BA219="FUERTE","NO",IF(BA219="MODERADO","SI",IF(BA219="DÉBIL","SI","")))</f>
        <v/>
      </c>
      <c r="BC219" s="168"/>
      <c r="BD219" s="572"/>
    </row>
    <row r="220" spans="1:56" ht="15" hidden="1" customHeight="1" x14ac:dyDescent="0.25">
      <c r="A220" s="166"/>
      <c r="B220" s="203">
        <f>IF(B219="FUERTE",50,IF(B219="MODERADO",25,IF(B219="DÉBIL",0,"")))</f>
        <v>50</v>
      </c>
      <c r="C220" s="203">
        <f>IF(C219="FUERTE",2,IF(C219="MODERADO",1,IF(C219="DÉBIL",0,"")))</f>
        <v>2</v>
      </c>
      <c r="D220" s="203">
        <f>+C220*B220</f>
        <v>100</v>
      </c>
      <c r="E220" s="203"/>
      <c r="F220" s="168"/>
      <c r="G220" s="572"/>
      <c r="H220" s="166"/>
      <c r="I220" s="203" t="str">
        <f>IF(I219="FUERTE",50,IF(I219="MODERADO",25,IF(I219="DÉBIL",0,"")))</f>
        <v/>
      </c>
      <c r="J220" s="203" t="str">
        <f>IF(J219="FUERTE",2,IF(J219="MODERADO",1,IF(J219="DÉBIL",0,"")))</f>
        <v/>
      </c>
      <c r="K220" s="203" t="e">
        <f>+J220*I220</f>
        <v>#VALUE!</v>
      </c>
      <c r="L220" s="203"/>
      <c r="M220" s="168"/>
      <c r="N220" s="572"/>
      <c r="O220" s="166"/>
      <c r="P220" s="203" t="str">
        <f>IF(P219="FUERTE",50,IF(P219="MODERADO",25,IF(P219="DÉBIL",0,"")))</f>
        <v/>
      </c>
      <c r="Q220" s="203" t="str">
        <f>IF(Q219="FUERTE",2,IF(Q219="MODERADO",1,IF(Q219="DÉBIL",0,"")))</f>
        <v/>
      </c>
      <c r="R220" s="203" t="e">
        <f>+Q220*P220</f>
        <v>#VALUE!</v>
      </c>
      <c r="S220" s="203"/>
      <c r="T220" s="168"/>
      <c r="U220" s="572"/>
      <c r="V220" s="166"/>
      <c r="W220" s="203" t="str">
        <f>IF(W219="FUERTE",50,IF(W219="MODERADO",25,IF(W219="DÉBIL",0,"")))</f>
        <v/>
      </c>
      <c r="X220" s="203" t="str">
        <f>IF(X219="FUERTE",2,IF(X219="MODERADO",1,IF(X219="DÉBIL",0,"")))</f>
        <v/>
      </c>
      <c r="Y220" s="203" t="e">
        <f>+X220*W220</f>
        <v>#VALUE!</v>
      </c>
      <c r="Z220" s="203"/>
      <c r="AA220" s="168"/>
      <c r="AB220" s="572"/>
      <c r="AC220" s="166"/>
      <c r="AD220" s="203" t="str">
        <f>IF(AD219="FUERTE",50,IF(AD219="MODERADO",25,IF(AD219="DÉBIL",0,"")))</f>
        <v/>
      </c>
      <c r="AE220" s="203" t="str">
        <f>IF(AE219="FUERTE",2,IF(AE219="MODERADO",1,IF(AE219="DÉBIL",0,"")))</f>
        <v/>
      </c>
      <c r="AF220" s="203" t="e">
        <f>+AE220*AD220</f>
        <v>#VALUE!</v>
      </c>
      <c r="AG220" s="203"/>
      <c r="AH220" s="168"/>
      <c r="AI220" s="572"/>
      <c r="AJ220" s="166"/>
      <c r="AK220" s="203" t="str">
        <f>IF(AK219="FUERTE",50,IF(AK219="MODERADO",25,IF(AK219="DÉBIL",0,"")))</f>
        <v/>
      </c>
      <c r="AL220" s="203" t="str">
        <f>IF(AL219="FUERTE",2,IF(AL219="MODERADO",1,IF(AL219="DÉBIL",0,"")))</f>
        <v/>
      </c>
      <c r="AM220" s="203" t="e">
        <f>+AL220*AK220</f>
        <v>#VALUE!</v>
      </c>
      <c r="AN220" s="203"/>
      <c r="AO220" s="168"/>
      <c r="AP220" s="572"/>
      <c r="AQ220" s="166"/>
      <c r="AR220" s="203" t="str">
        <f>IF(AR219="FUERTE",50,IF(AR219="MODERADO",25,IF(AR219="DÉBIL",0,"")))</f>
        <v/>
      </c>
      <c r="AS220" s="203" t="str">
        <f>IF(AS219="FUERTE",2,IF(AS219="MODERADO",1,IF(AS219="DÉBIL",0,"")))</f>
        <v/>
      </c>
      <c r="AT220" s="203" t="e">
        <f>+AS220*AR220</f>
        <v>#VALUE!</v>
      </c>
      <c r="AU220" s="203"/>
      <c r="AV220" s="168"/>
      <c r="AW220" s="572"/>
      <c r="AX220" s="166"/>
      <c r="AY220" s="203" t="str">
        <f>IF(AY219="FUERTE",50,IF(AY219="MODERADO",25,IF(AY219="DÉBIL",0,"")))</f>
        <v/>
      </c>
      <c r="AZ220" s="203" t="str">
        <f>IF(AZ219="FUERTE",2,IF(AZ219="MODERADO",1,IF(AZ219="DÉBIL",0,"")))</f>
        <v/>
      </c>
      <c r="BA220" s="203" t="e">
        <f>+AZ220*AY220</f>
        <v>#VALUE!</v>
      </c>
      <c r="BB220" s="203"/>
      <c r="BC220" s="168"/>
      <c r="BD220" s="572"/>
    </row>
    <row r="221" spans="1:56" x14ac:dyDescent="0.25">
      <c r="A221" s="162"/>
      <c r="B221" s="192"/>
      <c r="C221" s="192"/>
      <c r="D221" s="192"/>
      <c r="E221" s="192"/>
      <c r="F221" s="164"/>
      <c r="G221" s="572"/>
      <c r="H221" s="162"/>
      <c r="I221" s="192"/>
      <c r="J221" s="192"/>
      <c r="K221" s="192"/>
      <c r="L221" s="192"/>
      <c r="M221" s="164"/>
      <c r="N221" s="572"/>
      <c r="O221" s="162"/>
      <c r="P221" s="192"/>
      <c r="Q221" s="192"/>
      <c r="R221" s="192"/>
      <c r="S221" s="192"/>
      <c r="T221" s="164"/>
      <c r="U221" s="572"/>
      <c r="V221" s="162"/>
      <c r="W221" s="192"/>
      <c r="X221" s="192"/>
      <c r="Y221" s="192"/>
      <c r="Z221" s="192"/>
      <c r="AA221" s="164"/>
      <c r="AB221" s="572"/>
      <c r="AC221" s="162"/>
      <c r="AD221" s="192"/>
      <c r="AE221" s="192"/>
      <c r="AF221" s="192"/>
      <c r="AG221" s="192"/>
      <c r="AH221" s="164"/>
      <c r="AI221" s="572"/>
      <c r="AJ221" s="162"/>
      <c r="AK221" s="192"/>
      <c r="AL221" s="192"/>
      <c r="AM221" s="192"/>
      <c r="AN221" s="192"/>
      <c r="AO221" s="164"/>
      <c r="AP221" s="572"/>
      <c r="AQ221" s="162"/>
      <c r="AR221" s="192"/>
      <c r="AS221" s="192"/>
      <c r="AT221" s="192"/>
      <c r="AU221" s="192"/>
      <c r="AV221" s="164"/>
      <c r="AW221" s="572"/>
      <c r="AX221" s="162"/>
      <c r="AY221" s="192"/>
      <c r="AZ221" s="192"/>
      <c r="BA221" s="192"/>
      <c r="BB221" s="192"/>
      <c r="BC221" s="164"/>
      <c r="BD221" s="572"/>
    </row>
    <row r="222" spans="1:56" x14ac:dyDescent="0.25">
      <c r="A222" s="204"/>
      <c r="B222" s="205"/>
      <c r="C222" s="205"/>
      <c r="D222" s="205"/>
      <c r="E222" s="205"/>
      <c r="F222" s="206"/>
      <c r="G222" s="572"/>
      <c r="H222" s="204"/>
      <c r="I222" s="205"/>
      <c r="J222" s="205"/>
      <c r="K222" s="205"/>
      <c r="L222" s="205"/>
      <c r="M222" s="206"/>
      <c r="N222" s="572"/>
      <c r="O222" s="204"/>
      <c r="P222" s="205"/>
      <c r="Q222" s="205"/>
      <c r="R222" s="205"/>
      <c r="S222" s="205"/>
      <c r="T222" s="206"/>
      <c r="U222" s="572"/>
      <c r="V222" s="204"/>
      <c r="W222" s="205"/>
      <c r="X222" s="205"/>
      <c r="Y222" s="205"/>
      <c r="Z222" s="205"/>
      <c r="AA222" s="206"/>
      <c r="AB222" s="572"/>
      <c r="AC222" s="204"/>
      <c r="AD222" s="205"/>
      <c r="AE222" s="205"/>
      <c r="AF222" s="205"/>
      <c r="AG222" s="205"/>
      <c r="AH222" s="206"/>
      <c r="AI222" s="572"/>
      <c r="AJ222" s="204"/>
      <c r="AK222" s="205"/>
      <c r="AL222" s="205"/>
      <c r="AM222" s="205"/>
      <c r="AN222" s="205"/>
      <c r="AO222" s="206"/>
      <c r="AP222" s="572"/>
      <c r="AQ222" s="204"/>
      <c r="AR222" s="205"/>
      <c r="AS222" s="205"/>
      <c r="AT222" s="205"/>
      <c r="AU222" s="205"/>
      <c r="AV222" s="206"/>
      <c r="AW222" s="572"/>
      <c r="AX222" s="204"/>
      <c r="AY222" s="205"/>
      <c r="AZ222" s="205"/>
      <c r="BA222" s="205"/>
      <c r="BB222" s="205"/>
      <c r="BC222" s="206"/>
      <c r="BD222" s="572"/>
    </row>
    <row r="223" spans="1:56" s="207" customFormat="1" ht="23.25" customHeight="1" x14ac:dyDescent="0.25">
      <c r="A223" s="568"/>
      <c r="B223" s="569"/>
      <c r="C223" s="569"/>
      <c r="D223" s="569"/>
      <c r="E223" s="569"/>
      <c r="F223" s="570"/>
      <c r="G223" s="572"/>
      <c r="H223" s="568"/>
      <c r="I223" s="569"/>
      <c r="J223" s="569"/>
      <c r="K223" s="569"/>
      <c r="L223" s="569"/>
      <c r="M223" s="570"/>
      <c r="N223" s="572"/>
      <c r="O223" s="568"/>
      <c r="P223" s="569"/>
      <c r="Q223" s="569"/>
      <c r="R223" s="569"/>
      <c r="S223" s="569"/>
      <c r="T223" s="570"/>
      <c r="U223" s="572"/>
      <c r="V223" s="568"/>
      <c r="W223" s="569"/>
      <c r="X223" s="569"/>
      <c r="Y223" s="569"/>
      <c r="Z223" s="569"/>
      <c r="AA223" s="570"/>
      <c r="AB223" s="572"/>
      <c r="AC223" s="568"/>
      <c r="AD223" s="569"/>
      <c r="AE223" s="569"/>
      <c r="AF223" s="569"/>
      <c r="AG223" s="569"/>
      <c r="AH223" s="570"/>
      <c r="AI223" s="572"/>
      <c r="AJ223" s="568"/>
      <c r="AK223" s="569"/>
      <c r="AL223" s="569"/>
      <c r="AM223" s="569"/>
      <c r="AN223" s="569"/>
      <c r="AO223" s="570"/>
      <c r="AP223" s="572"/>
      <c r="AQ223" s="568"/>
      <c r="AR223" s="569"/>
      <c r="AS223" s="569"/>
      <c r="AT223" s="569"/>
      <c r="AU223" s="569"/>
      <c r="AV223" s="570"/>
      <c r="AW223" s="572"/>
      <c r="AX223" s="568"/>
      <c r="AY223" s="569"/>
      <c r="AZ223" s="569"/>
      <c r="BA223" s="569"/>
      <c r="BB223" s="569"/>
      <c r="BC223" s="570"/>
      <c r="BD223" s="572"/>
    </row>
    <row r="224" spans="1:56" ht="18.75" thickBot="1" x14ac:dyDescent="0.3">
      <c r="A224" s="162"/>
      <c r="B224" s="163"/>
      <c r="C224" s="163"/>
      <c r="D224" s="163"/>
      <c r="E224" s="163"/>
      <c r="F224" s="164"/>
      <c r="G224" s="572"/>
      <c r="H224" s="162"/>
      <c r="I224" s="163"/>
      <c r="J224" s="163"/>
      <c r="K224" s="163"/>
      <c r="L224" s="163"/>
      <c r="M224" s="164"/>
      <c r="N224" s="572"/>
      <c r="O224" s="162"/>
      <c r="P224" s="163"/>
      <c r="Q224" s="163"/>
      <c r="R224" s="163"/>
      <c r="S224" s="163"/>
      <c r="T224" s="164"/>
      <c r="U224" s="572"/>
      <c r="V224" s="162"/>
      <c r="W224" s="163"/>
      <c r="X224" s="163"/>
      <c r="Y224" s="163"/>
      <c r="Z224" s="163"/>
      <c r="AA224" s="164"/>
      <c r="AB224" s="572"/>
      <c r="AC224" s="162"/>
      <c r="AD224" s="163"/>
      <c r="AE224" s="163"/>
      <c r="AF224" s="163"/>
      <c r="AG224" s="163"/>
      <c r="AH224" s="164"/>
      <c r="AI224" s="572"/>
      <c r="AJ224" s="162"/>
      <c r="AK224" s="163"/>
      <c r="AL224" s="163"/>
      <c r="AM224" s="163"/>
      <c r="AN224" s="163"/>
      <c r="AO224" s="164"/>
      <c r="AP224" s="572"/>
      <c r="AQ224" s="162"/>
      <c r="AR224" s="163"/>
      <c r="AS224" s="163"/>
      <c r="AT224" s="163"/>
      <c r="AU224" s="163"/>
      <c r="AV224" s="164"/>
      <c r="AW224" s="572"/>
      <c r="AX224" s="162"/>
      <c r="AY224" s="163"/>
      <c r="AZ224" s="163"/>
      <c r="BA224" s="163"/>
      <c r="BB224" s="163"/>
      <c r="BC224" s="164"/>
      <c r="BD224" s="572"/>
    </row>
    <row r="225" spans="1:56" ht="101.25" customHeight="1" thickBot="1" x14ac:dyDescent="0.3">
      <c r="A225" s="166"/>
      <c r="B225" s="208" t="s">
        <v>387</v>
      </c>
      <c r="C225" s="410" t="str">
        <f>'DAFP V14'!D22</f>
        <v>Administrar de manera inadecuada los roles de acceso a la información, para beneficio propio o de un tercero.
SE SOLICITA TRASLADO AL GRUPO DE SEGURIDAD DE LA INFORMACIÓN - VR</v>
      </c>
      <c r="D225" s="411"/>
      <c r="E225" s="412"/>
      <c r="F225" s="168"/>
      <c r="G225" s="572"/>
      <c r="H225" s="166"/>
      <c r="I225" s="208" t="s">
        <v>387</v>
      </c>
      <c r="J225" s="410" t="str">
        <f>$C225</f>
        <v>Administrar de manera inadecuada los roles de acceso a la información, para beneficio propio o de un tercero.
SE SOLICITA TRASLADO AL GRUPO DE SEGURIDAD DE LA INFORMACIÓN - VR</v>
      </c>
      <c r="K225" s="411"/>
      <c r="L225" s="412"/>
      <c r="M225" s="168"/>
      <c r="N225" s="572"/>
      <c r="O225" s="166"/>
      <c r="P225" s="208" t="s">
        <v>387</v>
      </c>
      <c r="Q225" s="410" t="str">
        <f>$C225</f>
        <v>Administrar de manera inadecuada los roles de acceso a la información, para beneficio propio o de un tercero.
SE SOLICITA TRASLADO AL GRUPO DE SEGURIDAD DE LA INFORMACIÓN - VR</v>
      </c>
      <c r="R225" s="411"/>
      <c r="S225" s="412"/>
      <c r="T225" s="168"/>
      <c r="U225" s="572"/>
      <c r="V225" s="166"/>
      <c r="W225" s="208" t="s">
        <v>387</v>
      </c>
      <c r="X225" s="410" t="str">
        <f>$C225</f>
        <v>Administrar de manera inadecuada los roles de acceso a la información, para beneficio propio o de un tercero.
SE SOLICITA TRASLADO AL GRUPO DE SEGURIDAD DE LA INFORMACIÓN - VR</v>
      </c>
      <c r="Y225" s="411"/>
      <c r="Z225" s="412"/>
      <c r="AA225" s="168"/>
      <c r="AB225" s="572"/>
      <c r="AC225" s="166"/>
      <c r="AD225" s="208" t="s">
        <v>387</v>
      </c>
      <c r="AE225" s="410" t="str">
        <f>$C225</f>
        <v>Administrar de manera inadecuada los roles de acceso a la información, para beneficio propio o de un tercero.
SE SOLICITA TRASLADO AL GRUPO DE SEGURIDAD DE LA INFORMACIÓN - VR</v>
      </c>
      <c r="AF225" s="411"/>
      <c r="AG225" s="412"/>
      <c r="AH225" s="168"/>
      <c r="AI225" s="572"/>
      <c r="AJ225" s="166"/>
      <c r="AK225" s="208" t="s">
        <v>387</v>
      </c>
      <c r="AL225" s="410" t="str">
        <f>$C225</f>
        <v>Administrar de manera inadecuada los roles de acceso a la información, para beneficio propio o de un tercero.
SE SOLICITA TRASLADO AL GRUPO DE SEGURIDAD DE LA INFORMACIÓN - VR</v>
      </c>
      <c r="AM225" s="411"/>
      <c r="AN225" s="412"/>
      <c r="AO225" s="168"/>
      <c r="AP225" s="572"/>
      <c r="AQ225" s="166"/>
      <c r="AR225" s="208" t="s">
        <v>387</v>
      </c>
      <c r="AS225" s="410" t="str">
        <f>$C225</f>
        <v>Administrar de manera inadecuada los roles de acceso a la información, para beneficio propio o de un tercero.
SE SOLICITA TRASLADO AL GRUPO DE SEGURIDAD DE LA INFORMACIÓN - VR</v>
      </c>
      <c r="AT225" s="411"/>
      <c r="AU225" s="412"/>
      <c r="AV225" s="168"/>
      <c r="AW225" s="572"/>
      <c r="AX225" s="166"/>
      <c r="AY225" s="208" t="s">
        <v>387</v>
      </c>
      <c r="AZ225" s="410" t="str">
        <f>$C225</f>
        <v>Administrar de manera inadecuada los roles de acceso a la información, para beneficio propio o de un tercero.
SE SOLICITA TRASLADO AL GRUPO DE SEGURIDAD DE LA INFORMACIÓN - VR</v>
      </c>
      <c r="BA225" s="411"/>
      <c r="BB225" s="412"/>
      <c r="BC225" s="168"/>
      <c r="BD225" s="572"/>
    </row>
    <row r="226" spans="1:56" ht="42" customHeight="1" thickBot="1" x14ac:dyDescent="0.3">
      <c r="A226" s="166"/>
      <c r="B226" s="209" t="s">
        <v>428</v>
      </c>
      <c r="C226" s="540" t="s">
        <v>544</v>
      </c>
      <c r="D226" s="541"/>
      <c r="E226" s="542"/>
      <c r="F226" s="168"/>
      <c r="G226" s="572"/>
      <c r="H226" s="166"/>
      <c r="I226" s="209" t="s">
        <v>459</v>
      </c>
      <c r="J226" s="540" t="s">
        <v>544</v>
      </c>
      <c r="K226" s="541"/>
      <c r="L226" s="542"/>
      <c r="M226" s="168"/>
      <c r="N226" s="572"/>
      <c r="O226" s="166"/>
      <c r="P226" s="209" t="s">
        <v>460</v>
      </c>
      <c r="Q226" s="540" t="s">
        <v>544</v>
      </c>
      <c r="R226" s="541"/>
      <c r="S226" s="542"/>
      <c r="T226" s="168"/>
      <c r="U226" s="572"/>
      <c r="V226" s="166"/>
      <c r="W226" s="209" t="s">
        <v>461</v>
      </c>
      <c r="X226" s="540" t="s">
        <v>544</v>
      </c>
      <c r="Y226" s="541"/>
      <c r="Z226" s="542"/>
      <c r="AA226" s="168"/>
      <c r="AB226" s="572"/>
      <c r="AC226" s="166"/>
      <c r="AD226" s="209" t="s">
        <v>462</v>
      </c>
      <c r="AE226" s="540" t="s">
        <v>544</v>
      </c>
      <c r="AF226" s="541"/>
      <c r="AG226" s="542"/>
      <c r="AH226" s="168"/>
      <c r="AI226" s="572"/>
      <c r="AJ226" s="166"/>
      <c r="AK226" s="209" t="s">
        <v>463</v>
      </c>
      <c r="AL226" s="540" t="s">
        <v>544</v>
      </c>
      <c r="AM226" s="541"/>
      <c r="AN226" s="542"/>
      <c r="AO226" s="168"/>
      <c r="AP226" s="572"/>
      <c r="AQ226" s="166"/>
      <c r="AR226" s="209" t="s">
        <v>464</v>
      </c>
      <c r="AS226" s="540" t="s">
        <v>544</v>
      </c>
      <c r="AT226" s="541"/>
      <c r="AU226" s="542"/>
      <c r="AV226" s="168"/>
      <c r="AW226" s="572"/>
      <c r="AX226" s="166"/>
      <c r="AY226" s="209" t="s">
        <v>465</v>
      </c>
      <c r="AZ226" s="540" t="s">
        <v>544</v>
      </c>
      <c r="BA226" s="541"/>
      <c r="BB226" s="542"/>
      <c r="BC226" s="168"/>
      <c r="BD226" s="572"/>
    </row>
    <row r="227" spans="1:56" ht="23.25" customHeight="1" thickBot="1" x14ac:dyDescent="0.3">
      <c r="A227" s="166"/>
      <c r="B227" s="210" t="s">
        <v>355</v>
      </c>
      <c r="C227" s="540"/>
      <c r="D227" s="541"/>
      <c r="E227" s="542"/>
      <c r="F227" s="168"/>
      <c r="G227" s="572"/>
      <c r="H227" s="166"/>
      <c r="I227" s="210" t="s">
        <v>355</v>
      </c>
      <c r="J227" s="540"/>
      <c r="K227" s="541"/>
      <c r="L227" s="542"/>
      <c r="M227" s="168"/>
      <c r="N227" s="572"/>
      <c r="O227" s="166"/>
      <c r="P227" s="210" t="s">
        <v>355</v>
      </c>
      <c r="Q227" s="540"/>
      <c r="R227" s="541"/>
      <c r="S227" s="542"/>
      <c r="T227" s="168"/>
      <c r="U227" s="572"/>
      <c r="V227" s="166"/>
      <c r="W227" s="210" t="s">
        <v>355</v>
      </c>
      <c r="X227" s="540"/>
      <c r="Y227" s="541"/>
      <c r="Z227" s="542"/>
      <c r="AA227" s="168"/>
      <c r="AB227" s="572"/>
      <c r="AC227" s="166"/>
      <c r="AD227" s="210" t="s">
        <v>355</v>
      </c>
      <c r="AE227" s="540"/>
      <c r="AF227" s="541"/>
      <c r="AG227" s="542"/>
      <c r="AH227" s="168"/>
      <c r="AI227" s="572"/>
      <c r="AJ227" s="166"/>
      <c r="AK227" s="210" t="s">
        <v>355</v>
      </c>
      <c r="AL227" s="540"/>
      <c r="AM227" s="541"/>
      <c r="AN227" s="542"/>
      <c r="AO227" s="168"/>
      <c r="AP227" s="572"/>
      <c r="AQ227" s="166"/>
      <c r="AR227" s="210" t="s">
        <v>355</v>
      </c>
      <c r="AS227" s="540"/>
      <c r="AT227" s="541"/>
      <c r="AU227" s="542"/>
      <c r="AV227" s="168"/>
      <c r="AW227" s="572"/>
      <c r="AX227" s="166"/>
      <c r="AY227" s="210" t="s">
        <v>355</v>
      </c>
      <c r="AZ227" s="540"/>
      <c r="BA227" s="541"/>
      <c r="BB227" s="542"/>
      <c r="BC227" s="168"/>
      <c r="BD227" s="572"/>
    </row>
    <row r="228" spans="1:56" ht="24" customHeight="1" thickBot="1" x14ac:dyDescent="0.3">
      <c r="A228" s="166"/>
      <c r="B228" s="210" t="s">
        <v>356</v>
      </c>
      <c r="C228" s="540"/>
      <c r="D228" s="541"/>
      <c r="E228" s="542"/>
      <c r="F228" s="168"/>
      <c r="G228" s="572"/>
      <c r="H228" s="166"/>
      <c r="I228" s="210" t="s">
        <v>356</v>
      </c>
      <c r="J228" s="540"/>
      <c r="K228" s="541"/>
      <c r="L228" s="542"/>
      <c r="M228" s="168"/>
      <c r="N228" s="572"/>
      <c r="O228" s="166"/>
      <c r="P228" s="210" t="s">
        <v>356</v>
      </c>
      <c r="Q228" s="540"/>
      <c r="R228" s="541"/>
      <c r="S228" s="542"/>
      <c r="T228" s="168"/>
      <c r="U228" s="572"/>
      <c r="V228" s="166"/>
      <c r="W228" s="210" t="s">
        <v>356</v>
      </c>
      <c r="X228" s="540"/>
      <c r="Y228" s="541"/>
      <c r="Z228" s="542"/>
      <c r="AA228" s="168"/>
      <c r="AB228" s="572"/>
      <c r="AC228" s="166"/>
      <c r="AD228" s="210" t="s">
        <v>356</v>
      </c>
      <c r="AE228" s="540"/>
      <c r="AF228" s="541"/>
      <c r="AG228" s="542"/>
      <c r="AH228" s="168"/>
      <c r="AI228" s="572"/>
      <c r="AJ228" s="166"/>
      <c r="AK228" s="210" t="s">
        <v>356</v>
      </c>
      <c r="AL228" s="540"/>
      <c r="AM228" s="541"/>
      <c r="AN228" s="542"/>
      <c r="AO228" s="168"/>
      <c r="AP228" s="572"/>
      <c r="AQ228" s="166"/>
      <c r="AR228" s="210" t="s">
        <v>356</v>
      </c>
      <c r="AS228" s="540"/>
      <c r="AT228" s="541"/>
      <c r="AU228" s="542"/>
      <c r="AV228" s="168"/>
      <c r="AW228" s="572"/>
      <c r="AX228" s="166"/>
      <c r="AY228" s="210" t="s">
        <v>356</v>
      </c>
      <c r="AZ228" s="540"/>
      <c r="BA228" s="541"/>
      <c r="BB228" s="542"/>
      <c r="BC228" s="168"/>
      <c r="BD228" s="572"/>
    </row>
    <row r="229" spans="1:56" ht="27.75" customHeight="1" thickBot="1" x14ac:dyDescent="0.3">
      <c r="A229" s="166"/>
      <c r="B229" s="211" t="s">
        <v>357</v>
      </c>
      <c r="C229" s="540"/>
      <c r="D229" s="541"/>
      <c r="E229" s="542"/>
      <c r="F229" s="168"/>
      <c r="G229" s="572"/>
      <c r="H229" s="166"/>
      <c r="I229" s="211" t="s">
        <v>357</v>
      </c>
      <c r="J229" s="540"/>
      <c r="K229" s="541"/>
      <c r="L229" s="542"/>
      <c r="M229" s="168"/>
      <c r="N229" s="572"/>
      <c r="O229" s="166"/>
      <c r="P229" s="211" t="s">
        <v>357</v>
      </c>
      <c r="Q229" s="540"/>
      <c r="R229" s="541"/>
      <c r="S229" s="542"/>
      <c r="T229" s="168"/>
      <c r="U229" s="572"/>
      <c r="V229" s="166"/>
      <c r="W229" s="211" t="s">
        <v>357</v>
      </c>
      <c r="X229" s="540"/>
      <c r="Y229" s="541"/>
      <c r="Z229" s="542"/>
      <c r="AA229" s="168"/>
      <c r="AB229" s="572"/>
      <c r="AC229" s="166"/>
      <c r="AD229" s="211" t="s">
        <v>357</v>
      </c>
      <c r="AE229" s="540"/>
      <c r="AF229" s="541"/>
      <c r="AG229" s="542"/>
      <c r="AH229" s="168"/>
      <c r="AI229" s="572"/>
      <c r="AJ229" s="166"/>
      <c r="AK229" s="211" t="s">
        <v>357</v>
      </c>
      <c r="AL229" s="540"/>
      <c r="AM229" s="541"/>
      <c r="AN229" s="542"/>
      <c r="AO229" s="168"/>
      <c r="AP229" s="572"/>
      <c r="AQ229" s="166"/>
      <c r="AR229" s="211" t="s">
        <v>357</v>
      </c>
      <c r="AS229" s="540"/>
      <c r="AT229" s="541"/>
      <c r="AU229" s="542"/>
      <c r="AV229" s="168"/>
      <c r="AW229" s="572"/>
      <c r="AX229" s="166"/>
      <c r="AY229" s="211" t="s">
        <v>357</v>
      </c>
      <c r="AZ229" s="540"/>
      <c r="BA229" s="541"/>
      <c r="BB229" s="542"/>
      <c r="BC229" s="168"/>
      <c r="BD229" s="572"/>
    </row>
    <row r="230" spans="1:56" ht="18.75" thickBot="1" x14ac:dyDescent="0.3">
      <c r="A230" s="166"/>
      <c r="B230" s="172"/>
      <c r="C230" s="172"/>
      <c r="D230" s="172"/>
      <c r="E230" s="173"/>
      <c r="F230" s="168"/>
      <c r="G230" s="572"/>
      <c r="H230" s="166"/>
      <c r="I230" s="172"/>
      <c r="J230" s="172"/>
      <c r="K230" s="172"/>
      <c r="L230" s="173"/>
      <c r="M230" s="168"/>
      <c r="N230" s="572"/>
      <c r="O230" s="166"/>
      <c r="P230" s="172"/>
      <c r="Q230" s="172"/>
      <c r="R230" s="172"/>
      <c r="S230" s="173"/>
      <c r="T230" s="168"/>
      <c r="U230" s="572"/>
      <c r="V230" s="166"/>
      <c r="W230" s="172"/>
      <c r="X230" s="172"/>
      <c r="Y230" s="172"/>
      <c r="Z230" s="173"/>
      <c r="AA230" s="168"/>
      <c r="AB230" s="572"/>
      <c r="AC230" s="166"/>
      <c r="AD230" s="172"/>
      <c r="AE230" s="172"/>
      <c r="AF230" s="172"/>
      <c r="AG230" s="173"/>
      <c r="AH230" s="168"/>
      <c r="AI230" s="572"/>
      <c r="AJ230" s="166"/>
      <c r="AK230" s="172"/>
      <c r="AL230" s="172"/>
      <c r="AM230" s="172"/>
      <c r="AN230" s="173"/>
      <c r="AO230" s="168"/>
      <c r="AP230" s="572"/>
      <c r="AQ230" s="166"/>
      <c r="AR230" s="172"/>
      <c r="AS230" s="172"/>
      <c r="AT230" s="172"/>
      <c r="AU230" s="173"/>
      <c r="AV230" s="168"/>
      <c r="AW230" s="572"/>
      <c r="AX230" s="166"/>
      <c r="AY230" s="172"/>
      <c r="AZ230" s="172"/>
      <c r="BA230" s="172"/>
      <c r="BB230" s="173"/>
      <c r="BC230" s="168"/>
      <c r="BD230" s="572"/>
    </row>
    <row r="231" spans="1:56" ht="16.5" customHeight="1" thickBot="1" x14ac:dyDescent="0.3">
      <c r="A231" s="166"/>
      <c r="B231" s="531" t="s">
        <v>417</v>
      </c>
      <c r="C231" s="532"/>
      <c r="D231" s="532"/>
      <c r="E231" s="533"/>
      <c r="F231" s="168"/>
      <c r="G231" s="572"/>
      <c r="H231" s="166"/>
      <c r="I231" s="531" t="s">
        <v>417</v>
      </c>
      <c r="J231" s="532"/>
      <c r="K231" s="532"/>
      <c r="L231" s="533"/>
      <c r="M231" s="168"/>
      <c r="N231" s="572"/>
      <c r="O231" s="166"/>
      <c r="P231" s="531" t="s">
        <v>417</v>
      </c>
      <c r="Q231" s="532"/>
      <c r="R231" s="532"/>
      <c r="S231" s="533"/>
      <c r="T231" s="168"/>
      <c r="U231" s="572"/>
      <c r="V231" s="166"/>
      <c r="W231" s="531" t="s">
        <v>417</v>
      </c>
      <c r="X231" s="532"/>
      <c r="Y231" s="532"/>
      <c r="Z231" s="533"/>
      <c r="AA231" s="168"/>
      <c r="AB231" s="572"/>
      <c r="AC231" s="166"/>
      <c r="AD231" s="531" t="s">
        <v>417</v>
      </c>
      <c r="AE231" s="532"/>
      <c r="AF231" s="532"/>
      <c r="AG231" s="533"/>
      <c r="AH231" s="168"/>
      <c r="AI231" s="572"/>
      <c r="AJ231" s="166"/>
      <c r="AK231" s="531" t="s">
        <v>417</v>
      </c>
      <c r="AL231" s="532"/>
      <c r="AM231" s="532"/>
      <c r="AN231" s="533"/>
      <c r="AO231" s="168"/>
      <c r="AP231" s="572"/>
      <c r="AQ231" s="166"/>
      <c r="AR231" s="531" t="s">
        <v>417</v>
      </c>
      <c r="AS231" s="532"/>
      <c r="AT231" s="532"/>
      <c r="AU231" s="533"/>
      <c r="AV231" s="168"/>
      <c r="AW231" s="572"/>
      <c r="AX231" s="166"/>
      <c r="AY231" s="531" t="s">
        <v>417</v>
      </c>
      <c r="AZ231" s="532"/>
      <c r="BA231" s="532"/>
      <c r="BB231" s="533"/>
      <c r="BC231" s="168"/>
      <c r="BD231" s="572"/>
    </row>
    <row r="232" spans="1:56" ht="54.75" thickBot="1" x14ac:dyDescent="0.3">
      <c r="A232" s="166"/>
      <c r="B232" s="558" t="s">
        <v>398</v>
      </c>
      <c r="C232" s="559"/>
      <c r="D232" s="212" t="s">
        <v>399</v>
      </c>
      <c r="E232" s="213" t="s">
        <v>416</v>
      </c>
      <c r="F232" s="176"/>
      <c r="G232" s="572"/>
      <c r="H232" s="166"/>
      <c r="I232" s="558" t="s">
        <v>398</v>
      </c>
      <c r="J232" s="559"/>
      <c r="K232" s="212" t="s">
        <v>399</v>
      </c>
      <c r="L232" s="213" t="s">
        <v>416</v>
      </c>
      <c r="M232" s="176"/>
      <c r="N232" s="572"/>
      <c r="O232" s="166"/>
      <c r="P232" s="558" t="s">
        <v>398</v>
      </c>
      <c r="Q232" s="559"/>
      <c r="R232" s="212" t="s">
        <v>399</v>
      </c>
      <c r="S232" s="213" t="s">
        <v>416</v>
      </c>
      <c r="T232" s="176"/>
      <c r="U232" s="572"/>
      <c r="V232" s="166"/>
      <c r="W232" s="558" t="s">
        <v>398</v>
      </c>
      <c r="X232" s="559"/>
      <c r="Y232" s="212" t="s">
        <v>399</v>
      </c>
      <c r="Z232" s="213" t="s">
        <v>416</v>
      </c>
      <c r="AA232" s="176"/>
      <c r="AB232" s="572"/>
      <c r="AC232" s="166"/>
      <c r="AD232" s="558" t="s">
        <v>398</v>
      </c>
      <c r="AE232" s="559"/>
      <c r="AF232" s="212" t="s">
        <v>399</v>
      </c>
      <c r="AG232" s="213" t="s">
        <v>416</v>
      </c>
      <c r="AH232" s="176"/>
      <c r="AI232" s="572"/>
      <c r="AJ232" s="166"/>
      <c r="AK232" s="558" t="s">
        <v>398</v>
      </c>
      <c r="AL232" s="559"/>
      <c r="AM232" s="212" t="s">
        <v>399</v>
      </c>
      <c r="AN232" s="213" t="s">
        <v>416</v>
      </c>
      <c r="AO232" s="176"/>
      <c r="AP232" s="572"/>
      <c r="AQ232" s="166"/>
      <c r="AR232" s="558" t="s">
        <v>398</v>
      </c>
      <c r="AS232" s="559"/>
      <c r="AT232" s="212" t="s">
        <v>399</v>
      </c>
      <c r="AU232" s="213" t="s">
        <v>416</v>
      </c>
      <c r="AV232" s="176"/>
      <c r="AW232" s="572"/>
      <c r="AX232" s="166"/>
      <c r="AY232" s="558" t="s">
        <v>398</v>
      </c>
      <c r="AZ232" s="559"/>
      <c r="BA232" s="212" t="s">
        <v>399</v>
      </c>
      <c r="BB232" s="213" t="s">
        <v>416</v>
      </c>
      <c r="BC232" s="176"/>
      <c r="BD232" s="572"/>
    </row>
    <row r="233" spans="1:56" ht="26.25" customHeight="1" x14ac:dyDescent="0.25">
      <c r="A233" s="166"/>
      <c r="B233" s="553" t="s">
        <v>430</v>
      </c>
      <c r="C233" s="511" t="s">
        <v>429</v>
      </c>
      <c r="D233" s="177" t="s">
        <v>400</v>
      </c>
      <c r="E233" s="178"/>
      <c r="F233" s="176">
        <f>IF(E233="X",15,0)</f>
        <v>0</v>
      </c>
      <c r="G233" s="572"/>
      <c r="H233" s="166"/>
      <c r="I233" s="553" t="s">
        <v>430</v>
      </c>
      <c r="J233" s="511" t="s">
        <v>429</v>
      </c>
      <c r="K233" s="177" t="s">
        <v>400</v>
      </c>
      <c r="L233" s="178"/>
      <c r="M233" s="176">
        <f>IF(L233="X",15,0)</f>
        <v>0</v>
      </c>
      <c r="N233" s="572"/>
      <c r="O233" s="166"/>
      <c r="P233" s="553" t="s">
        <v>430</v>
      </c>
      <c r="Q233" s="511" t="s">
        <v>429</v>
      </c>
      <c r="R233" s="177" t="s">
        <v>400</v>
      </c>
      <c r="S233" s="178"/>
      <c r="T233" s="176">
        <f>IF(S233="X",15,0)</f>
        <v>0</v>
      </c>
      <c r="U233" s="572"/>
      <c r="V233" s="166"/>
      <c r="W233" s="553" t="s">
        <v>430</v>
      </c>
      <c r="X233" s="511" t="s">
        <v>429</v>
      </c>
      <c r="Y233" s="177" t="s">
        <v>400</v>
      </c>
      <c r="Z233" s="178"/>
      <c r="AA233" s="176">
        <f>IF(Z233="X",15,0)</f>
        <v>0</v>
      </c>
      <c r="AB233" s="572"/>
      <c r="AC233" s="166"/>
      <c r="AD233" s="553" t="s">
        <v>430</v>
      </c>
      <c r="AE233" s="511" t="s">
        <v>429</v>
      </c>
      <c r="AF233" s="177" t="s">
        <v>400</v>
      </c>
      <c r="AG233" s="178"/>
      <c r="AH233" s="176">
        <f>IF(AG233="X",15,0)</f>
        <v>0</v>
      </c>
      <c r="AI233" s="572"/>
      <c r="AJ233" s="166"/>
      <c r="AK233" s="553" t="s">
        <v>430</v>
      </c>
      <c r="AL233" s="511" t="s">
        <v>429</v>
      </c>
      <c r="AM233" s="177" t="s">
        <v>400</v>
      </c>
      <c r="AN233" s="178"/>
      <c r="AO233" s="176">
        <f>IF(AN233="X",15,0)</f>
        <v>0</v>
      </c>
      <c r="AP233" s="572"/>
      <c r="AQ233" s="166"/>
      <c r="AR233" s="553" t="s">
        <v>430</v>
      </c>
      <c r="AS233" s="511" t="s">
        <v>429</v>
      </c>
      <c r="AT233" s="177" t="s">
        <v>400</v>
      </c>
      <c r="AU233" s="178"/>
      <c r="AV233" s="176">
        <f>IF(AU233="X",15,0)</f>
        <v>0</v>
      </c>
      <c r="AW233" s="572"/>
      <c r="AX233" s="166"/>
      <c r="AY233" s="553" t="s">
        <v>430</v>
      </c>
      <c r="AZ233" s="511" t="s">
        <v>429</v>
      </c>
      <c r="BA233" s="177" t="s">
        <v>400</v>
      </c>
      <c r="BB233" s="178"/>
      <c r="BC233" s="176">
        <f>IF(BB233="X",15,0)</f>
        <v>0</v>
      </c>
      <c r="BD233" s="572"/>
    </row>
    <row r="234" spans="1:56" ht="26.25" customHeight="1" thickBot="1" x14ac:dyDescent="0.3">
      <c r="A234" s="166"/>
      <c r="B234" s="554"/>
      <c r="C234" s="512"/>
      <c r="D234" s="179" t="s">
        <v>401</v>
      </c>
      <c r="E234" s="180"/>
      <c r="F234" s="176"/>
      <c r="G234" s="572"/>
      <c r="H234" s="166"/>
      <c r="I234" s="554"/>
      <c r="J234" s="512"/>
      <c r="K234" s="179" t="s">
        <v>401</v>
      </c>
      <c r="L234" s="180"/>
      <c r="M234" s="176"/>
      <c r="N234" s="572"/>
      <c r="O234" s="166"/>
      <c r="P234" s="554"/>
      <c r="Q234" s="512"/>
      <c r="R234" s="179" t="s">
        <v>401</v>
      </c>
      <c r="S234" s="180"/>
      <c r="T234" s="176"/>
      <c r="U234" s="572"/>
      <c r="V234" s="166"/>
      <c r="W234" s="554"/>
      <c r="X234" s="512"/>
      <c r="Y234" s="179" t="s">
        <v>401</v>
      </c>
      <c r="Z234" s="180"/>
      <c r="AA234" s="176"/>
      <c r="AB234" s="572"/>
      <c r="AC234" s="166"/>
      <c r="AD234" s="554"/>
      <c r="AE234" s="512"/>
      <c r="AF234" s="179" t="s">
        <v>401</v>
      </c>
      <c r="AG234" s="180"/>
      <c r="AH234" s="176"/>
      <c r="AI234" s="572"/>
      <c r="AJ234" s="166"/>
      <c r="AK234" s="554"/>
      <c r="AL234" s="512"/>
      <c r="AM234" s="179" t="s">
        <v>401</v>
      </c>
      <c r="AN234" s="180"/>
      <c r="AO234" s="176"/>
      <c r="AP234" s="572"/>
      <c r="AQ234" s="166"/>
      <c r="AR234" s="554"/>
      <c r="AS234" s="512"/>
      <c r="AT234" s="179" t="s">
        <v>401</v>
      </c>
      <c r="AU234" s="180"/>
      <c r="AV234" s="176"/>
      <c r="AW234" s="572"/>
      <c r="AX234" s="166"/>
      <c r="AY234" s="554"/>
      <c r="AZ234" s="512"/>
      <c r="BA234" s="179" t="s">
        <v>401</v>
      </c>
      <c r="BB234" s="180"/>
      <c r="BC234" s="176"/>
      <c r="BD234" s="572"/>
    </row>
    <row r="235" spans="1:56" ht="27" customHeight="1" x14ac:dyDescent="0.25">
      <c r="A235" s="166"/>
      <c r="B235" s="554"/>
      <c r="C235" s="513" t="s">
        <v>436</v>
      </c>
      <c r="D235" s="177" t="s">
        <v>402</v>
      </c>
      <c r="E235" s="178"/>
      <c r="F235" s="176">
        <f>IF(E235="X",15,0)</f>
        <v>0</v>
      </c>
      <c r="G235" s="572"/>
      <c r="H235" s="166"/>
      <c r="I235" s="554"/>
      <c r="J235" s="513" t="s">
        <v>436</v>
      </c>
      <c r="K235" s="177" t="s">
        <v>402</v>
      </c>
      <c r="L235" s="178"/>
      <c r="M235" s="176">
        <f>IF(L235="X",15,0)</f>
        <v>0</v>
      </c>
      <c r="N235" s="572"/>
      <c r="O235" s="166"/>
      <c r="P235" s="554"/>
      <c r="Q235" s="513" t="s">
        <v>436</v>
      </c>
      <c r="R235" s="177" t="s">
        <v>402</v>
      </c>
      <c r="S235" s="178"/>
      <c r="T235" s="176">
        <f>IF(S235="X",15,0)</f>
        <v>0</v>
      </c>
      <c r="U235" s="572"/>
      <c r="V235" s="166"/>
      <c r="W235" s="554"/>
      <c r="X235" s="513" t="s">
        <v>436</v>
      </c>
      <c r="Y235" s="177" t="s">
        <v>402</v>
      </c>
      <c r="Z235" s="178"/>
      <c r="AA235" s="176">
        <f>IF(Z235="X",15,0)</f>
        <v>0</v>
      </c>
      <c r="AB235" s="572"/>
      <c r="AC235" s="166"/>
      <c r="AD235" s="554"/>
      <c r="AE235" s="513" t="s">
        <v>436</v>
      </c>
      <c r="AF235" s="177" t="s">
        <v>402</v>
      </c>
      <c r="AG235" s="178"/>
      <c r="AH235" s="176">
        <f>IF(AG235="X",15,0)</f>
        <v>0</v>
      </c>
      <c r="AI235" s="572"/>
      <c r="AJ235" s="166"/>
      <c r="AK235" s="554"/>
      <c r="AL235" s="513" t="s">
        <v>436</v>
      </c>
      <c r="AM235" s="177" t="s">
        <v>402</v>
      </c>
      <c r="AN235" s="178"/>
      <c r="AO235" s="176">
        <f>IF(AN235="X",15,0)</f>
        <v>0</v>
      </c>
      <c r="AP235" s="572"/>
      <c r="AQ235" s="166"/>
      <c r="AR235" s="554"/>
      <c r="AS235" s="513" t="s">
        <v>436</v>
      </c>
      <c r="AT235" s="177" t="s">
        <v>402</v>
      </c>
      <c r="AU235" s="178"/>
      <c r="AV235" s="176">
        <f>IF(AU235="X",15,0)</f>
        <v>0</v>
      </c>
      <c r="AW235" s="572"/>
      <c r="AX235" s="166"/>
      <c r="AY235" s="554"/>
      <c r="AZ235" s="513" t="s">
        <v>436</v>
      </c>
      <c r="BA235" s="177" t="s">
        <v>402</v>
      </c>
      <c r="BB235" s="178"/>
      <c r="BC235" s="176">
        <f>IF(BB235="X",15,0)</f>
        <v>0</v>
      </c>
      <c r="BD235" s="572"/>
    </row>
    <row r="236" spans="1:56" ht="27" customHeight="1" thickBot="1" x14ac:dyDescent="0.3">
      <c r="A236" s="166"/>
      <c r="B236" s="555"/>
      <c r="C236" s="514"/>
      <c r="D236" s="179" t="s">
        <v>403</v>
      </c>
      <c r="E236" s="180"/>
      <c r="F236" s="176"/>
      <c r="G236" s="572"/>
      <c r="H236" s="166"/>
      <c r="I236" s="555"/>
      <c r="J236" s="514"/>
      <c r="K236" s="179" t="s">
        <v>403</v>
      </c>
      <c r="L236" s="180"/>
      <c r="M236" s="176"/>
      <c r="N236" s="572"/>
      <c r="O236" s="166"/>
      <c r="P236" s="555"/>
      <c r="Q236" s="514"/>
      <c r="R236" s="179" t="s">
        <v>403</v>
      </c>
      <c r="S236" s="180"/>
      <c r="T236" s="176"/>
      <c r="U236" s="572"/>
      <c r="V236" s="166"/>
      <c r="W236" s="555"/>
      <c r="X236" s="514"/>
      <c r="Y236" s="179" t="s">
        <v>403</v>
      </c>
      <c r="Z236" s="180"/>
      <c r="AA236" s="176"/>
      <c r="AB236" s="572"/>
      <c r="AC236" s="166"/>
      <c r="AD236" s="555"/>
      <c r="AE236" s="514"/>
      <c r="AF236" s="179" t="s">
        <v>403</v>
      </c>
      <c r="AG236" s="180"/>
      <c r="AH236" s="176"/>
      <c r="AI236" s="572"/>
      <c r="AJ236" s="166"/>
      <c r="AK236" s="555"/>
      <c r="AL236" s="514"/>
      <c r="AM236" s="179" t="s">
        <v>403</v>
      </c>
      <c r="AN236" s="180"/>
      <c r="AO236" s="176"/>
      <c r="AP236" s="572"/>
      <c r="AQ236" s="166"/>
      <c r="AR236" s="555"/>
      <c r="AS236" s="514"/>
      <c r="AT236" s="179" t="s">
        <v>403</v>
      </c>
      <c r="AU236" s="180"/>
      <c r="AV236" s="176"/>
      <c r="AW236" s="572"/>
      <c r="AX236" s="166"/>
      <c r="AY236" s="555"/>
      <c r="AZ236" s="514"/>
      <c r="BA236" s="179" t="s">
        <v>403</v>
      </c>
      <c r="BB236" s="180"/>
      <c r="BC236" s="176"/>
      <c r="BD236" s="572"/>
    </row>
    <row r="237" spans="1:56" ht="38.25" customHeight="1" x14ac:dyDescent="0.25">
      <c r="A237" s="166"/>
      <c r="B237" s="519" t="s">
        <v>432</v>
      </c>
      <c r="C237" s="515" t="s">
        <v>439</v>
      </c>
      <c r="D237" s="181" t="s">
        <v>404</v>
      </c>
      <c r="E237" s="182"/>
      <c r="F237" s="176">
        <f>IF(E237="X",15,0)</f>
        <v>0</v>
      </c>
      <c r="G237" s="572"/>
      <c r="H237" s="166"/>
      <c r="I237" s="519" t="s">
        <v>432</v>
      </c>
      <c r="J237" s="515" t="s">
        <v>439</v>
      </c>
      <c r="K237" s="181" t="s">
        <v>404</v>
      </c>
      <c r="L237" s="182"/>
      <c r="M237" s="176">
        <f>IF(L237="X",15,0)</f>
        <v>0</v>
      </c>
      <c r="N237" s="572"/>
      <c r="O237" s="166"/>
      <c r="P237" s="519" t="s">
        <v>432</v>
      </c>
      <c r="Q237" s="515" t="s">
        <v>439</v>
      </c>
      <c r="R237" s="181" t="s">
        <v>404</v>
      </c>
      <c r="S237" s="182"/>
      <c r="T237" s="176">
        <f>IF(S237="X",15,0)</f>
        <v>0</v>
      </c>
      <c r="U237" s="572"/>
      <c r="V237" s="166"/>
      <c r="W237" s="519" t="s">
        <v>432</v>
      </c>
      <c r="X237" s="515" t="s">
        <v>439</v>
      </c>
      <c r="Y237" s="181" t="s">
        <v>404</v>
      </c>
      <c r="Z237" s="182"/>
      <c r="AA237" s="176">
        <f>IF(Z237="X",15,0)</f>
        <v>0</v>
      </c>
      <c r="AB237" s="572"/>
      <c r="AC237" s="166"/>
      <c r="AD237" s="519" t="s">
        <v>432</v>
      </c>
      <c r="AE237" s="515" t="s">
        <v>439</v>
      </c>
      <c r="AF237" s="181" t="s">
        <v>404</v>
      </c>
      <c r="AG237" s="182"/>
      <c r="AH237" s="176">
        <f>IF(AG237="X",15,0)</f>
        <v>0</v>
      </c>
      <c r="AI237" s="572"/>
      <c r="AJ237" s="166"/>
      <c r="AK237" s="519" t="s">
        <v>432</v>
      </c>
      <c r="AL237" s="515" t="s">
        <v>439</v>
      </c>
      <c r="AM237" s="181" t="s">
        <v>404</v>
      </c>
      <c r="AN237" s="182"/>
      <c r="AO237" s="176">
        <f>IF(AN237="X",15,0)</f>
        <v>0</v>
      </c>
      <c r="AP237" s="572"/>
      <c r="AQ237" s="166"/>
      <c r="AR237" s="519" t="s">
        <v>432</v>
      </c>
      <c r="AS237" s="515" t="s">
        <v>439</v>
      </c>
      <c r="AT237" s="181" t="s">
        <v>404</v>
      </c>
      <c r="AU237" s="182"/>
      <c r="AV237" s="176">
        <f>IF(AU237="X",15,0)</f>
        <v>0</v>
      </c>
      <c r="AW237" s="572"/>
      <c r="AX237" s="166"/>
      <c r="AY237" s="519" t="s">
        <v>432</v>
      </c>
      <c r="AZ237" s="515" t="s">
        <v>439</v>
      </c>
      <c r="BA237" s="181" t="s">
        <v>404</v>
      </c>
      <c r="BB237" s="182"/>
      <c r="BC237" s="176">
        <f>IF(BB237="X",15,0)</f>
        <v>0</v>
      </c>
      <c r="BD237" s="572"/>
    </row>
    <row r="238" spans="1:56" ht="38.25" customHeight="1" thickBot="1" x14ac:dyDescent="0.3">
      <c r="A238" s="166"/>
      <c r="B238" s="520"/>
      <c r="C238" s="516"/>
      <c r="D238" s="183" t="s">
        <v>405</v>
      </c>
      <c r="E238" s="184"/>
      <c r="F238" s="176"/>
      <c r="G238" s="572"/>
      <c r="H238" s="166"/>
      <c r="I238" s="520"/>
      <c r="J238" s="516"/>
      <c r="K238" s="183" t="s">
        <v>405</v>
      </c>
      <c r="L238" s="184"/>
      <c r="M238" s="176"/>
      <c r="N238" s="572"/>
      <c r="O238" s="166"/>
      <c r="P238" s="520"/>
      <c r="Q238" s="516"/>
      <c r="R238" s="183" t="s">
        <v>405</v>
      </c>
      <c r="S238" s="184"/>
      <c r="T238" s="176"/>
      <c r="U238" s="572"/>
      <c r="V238" s="166"/>
      <c r="W238" s="520"/>
      <c r="X238" s="516"/>
      <c r="Y238" s="183" t="s">
        <v>405</v>
      </c>
      <c r="Z238" s="184"/>
      <c r="AA238" s="176"/>
      <c r="AB238" s="572"/>
      <c r="AC238" s="166"/>
      <c r="AD238" s="520"/>
      <c r="AE238" s="516"/>
      <c r="AF238" s="183" t="s">
        <v>405</v>
      </c>
      <c r="AG238" s="184"/>
      <c r="AH238" s="176"/>
      <c r="AI238" s="572"/>
      <c r="AJ238" s="166"/>
      <c r="AK238" s="520"/>
      <c r="AL238" s="516"/>
      <c r="AM238" s="183" t="s">
        <v>405</v>
      </c>
      <c r="AN238" s="184"/>
      <c r="AO238" s="176"/>
      <c r="AP238" s="572"/>
      <c r="AQ238" s="166"/>
      <c r="AR238" s="520"/>
      <c r="AS238" s="516"/>
      <c r="AT238" s="183" t="s">
        <v>405</v>
      </c>
      <c r="AU238" s="184"/>
      <c r="AV238" s="176"/>
      <c r="AW238" s="572"/>
      <c r="AX238" s="166"/>
      <c r="AY238" s="520"/>
      <c r="AZ238" s="516"/>
      <c r="BA238" s="183" t="s">
        <v>405</v>
      </c>
      <c r="BB238" s="184"/>
      <c r="BC238" s="176"/>
      <c r="BD238" s="572"/>
    </row>
    <row r="239" spans="1:56" ht="30.75" customHeight="1" x14ac:dyDescent="0.25">
      <c r="A239" s="166"/>
      <c r="B239" s="549" t="s">
        <v>431</v>
      </c>
      <c r="C239" s="513" t="s">
        <v>440</v>
      </c>
      <c r="D239" s="177" t="s">
        <v>406</v>
      </c>
      <c r="E239" s="178"/>
      <c r="F239" s="176">
        <f>IF(E239="X",15,0)</f>
        <v>0</v>
      </c>
      <c r="G239" s="572"/>
      <c r="H239" s="166"/>
      <c r="I239" s="549" t="s">
        <v>431</v>
      </c>
      <c r="J239" s="513" t="s">
        <v>440</v>
      </c>
      <c r="K239" s="177" t="s">
        <v>406</v>
      </c>
      <c r="L239" s="178"/>
      <c r="M239" s="176">
        <f>IF(L239="X",15,0)</f>
        <v>0</v>
      </c>
      <c r="N239" s="572"/>
      <c r="O239" s="166"/>
      <c r="P239" s="549" t="s">
        <v>431</v>
      </c>
      <c r="Q239" s="513" t="s">
        <v>440</v>
      </c>
      <c r="R239" s="177" t="s">
        <v>406</v>
      </c>
      <c r="S239" s="178"/>
      <c r="T239" s="176">
        <f>IF(S239="X",15,0)</f>
        <v>0</v>
      </c>
      <c r="U239" s="572"/>
      <c r="V239" s="166"/>
      <c r="W239" s="549" t="s">
        <v>431</v>
      </c>
      <c r="X239" s="513" t="s">
        <v>440</v>
      </c>
      <c r="Y239" s="177" t="s">
        <v>406</v>
      </c>
      <c r="Z239" s="178"/>
      <c r="AA239" s="176">
        <f>IF(Z239="X",15,0)</f>
        <v>0</v>
      </c>
      <c r="AB239" s="572"/>
      <c r="AC239" s="166"/>
      <c r="AD239" s="549" t="s">
        <v>431</v>
      </c>
      <c r="AE239" s="513" t="s">
        <v>440</v>
      </c>
      <c r="AF239" s="177" t="s">
        <v>406</v>
      </c>
      <c r="AG239" s="178"/>
      <c r="AH239" s="176">
        <f>IF(AG239="X",15,0)</f>
        <v>0</v>
      </c>
      <c r="AI239" s="572"/>
      <c r="AJ239" s="166"/>
      <c r="AK239" s="549" t="s">
        <v>431</v>
      </c>
      <c r="AL239" s="513" t="s">
        <v>440</v>
      </c>
      <c r="AM239" s="177" t="s">
        <v>406</v>
      </c>
      <c r="AN239" s="178"/>
      <c r="AO239" s="176">
        <f>IF(AN239="X",15,0)</f>
        <v>0</v>
      </c>
      <c r="AP239" s="572"/>
      <c r="AQ239" s="166"/>
      <c r="AR239" s="549" t="s">
        <v>431</v>
      </c>
      <c r="AS239" s="513" t="s">
        <v>440</v>
      </c>
      <c r="AT239" s="177" t="s">
        <v>406</v>
      </c>
      <c r="AU239" s="178"/>
      <c r="AV239" s="176">
        <f>IF(AU239="X",15,0)</f>
        <v>0</v>
      </c>
      <c r="AW239" s="572"/>
      <c r="AX239" s="166"/>
      <c r="AY239" s="549" t="s">
        <v>431</v>
      </c>
      <c r="AZ239" s="513" t="s">
        <v>440</v>
      </c>
      <c r="BA239" s="177" t="s">
        <v>406</v>
      </c>
      <c r="BB239" s="178"/>
      <c r="BC239" s="176">
        <f>IF(BB239="X",15,0)</f>
        <v>0</v>
      </c>
      <c r="BD239" s="572"/>
    </row>
    <row r="240" spans="1:56" ht="30.75" customHeight="1" x14ac:dyDescent="0.25">
      <c r="A240" s="166"/>
      <c r="B240" s="550"/>
      <c r="C240" s="517"/>
      <c r="D240" s="185" t="s">
        <v>407</v>
      </c>
      <c r="E240" s="186"/>
      <c r="F240" s="176">
        <f>IF(E240="X",10,0)</f>
        <v>0</v>
      </c>
      <c r="G240" s="572"/>
      <c r="H240" s="166"/>
      <c r="I240" s="550"/>
      <c r="J240" s="517"/>
      <c r="K240" s="185" t="s">
        <v>407</v>
      </c>
      <c r="L240" s="186"/>
      <c r="M240" s="176">
        <f>IF(L240="X",10,0)</f>
        <v>0</v>
      </c>
      <c r="N240" s="572"/>
      <c r="O240" s="166"/>
      <c r="P240" s="550"/>
      <c r="Q240" s="517"/>
      <c r="R240" s="185" t="s">
        <v>407</v>
      </c>
      <c r="S240" s="186"/>
      <c r="T240" s="176">
        <f>IF(S240="X",10,0)</f>
        <v>0</v>
      </c>
      <c r="U240" s="572"/>
      <c r="V240" s="166"/>
      <c r="W240" s="550"/>
      <c r="X240" s="517"/>
      <c r="Y240" s="185" t="s">
        <v>407</v>
      </c>
      <c r="Z240" s="186"/>
      <c r="AA240" s="176">
        <f>IF(Z240="X",10,0)</f>
        <v>0</v>
      </c>
      <c r="AB240" s="572"/>
      <c r="AC240" s="166"/>
      <c r="AD240" s="550"/>
      <c r="AE240" s="517"/>
      <c r="AF240" s="185" t="s">
        <v>407</v>
      </c>
      <c r="AG240" s="186"/>
      <c r="AH240" s="176">
        <f>IF(AG240="X",10,0)</f>
        <v>0</v>
      </c>
      <c r="AI240" s="572"/>
      <c r="AJ240" s="166"/>
      <c r="AK240" s="550"/>
      <c r="AL240" s="517"/>
      <c r="AM240" s="185" t="s">
        <v>407</v>
      </c>
      <c r="AN240" s="186"/>
      <c r="AO240" s="176">
        <f>IF(AN240="X",10,0)</f>
        <v>0</v>
      </c>
      <c r="AP240" s="572"/>
      <c r="AQ240" s="166"/>
      <c r="AR240" s="550"/>
      <c r="AS240" s="517"/>
      <c r="AT240" s="185" t="s">
        <v>407</v>
      </c>
      <c r="AU240" s="186"/>
      <c r="AV240" s="176">
        <f>IF(AU240="X",10,0)</f>
        <v>0</v>
      </c>
      <c r="AW240" s="572"/>
      <c r="AX240" s="166"/>
      <c r="AY240" s="550"/>
      <c r="AZ240" s="517"/>
      <c r="BA240" s="185" t="s">
        <v>407</v>
      </c>
      <c r="BB240" s="186"/>
      <c r="BC240" s="176">
        <f>IF(BB240="X",10,0)</f>
        <v>0</v>
      </c>
      <c r="BD240" s="572"/>
    </row>
    <row r="241" spans="1:56" ht="30.75" customHeight="1" thickBot="1" x14ac:dyDescent="0.3">
      <c r="A241" s="166"/>
      <c r="B241" s="551"/>
      <c r="C241" s="514"/>
      <c r="D241" s="179" t="s">
        <v>408</v>
      </c>
      <c r="E241" s="180"/>
      <c r="F241" s="176"/>
      <c r="G241" s="572"/>
      <c r="H241" s="166"/>
      <c r="I241" s="551"/>
      <c r="J241" s="514"/>
      <c r="K241" s="179" t="s">
        <v>408</v>
      </c>
      <c r="L241" s="180"/>
      <c r="M241" s="176"/>
      <c r="N241" s="572"/>
      <c r="O241" s="166"/>
      <c r="P241" s="551"/>
      <c r="Q241" s="514"/>
      <c r="R241" s="179" t="s">
        <v>408</v>
      </c>
      <c r="S241" s="180"/>
      <c r="T241" s="176"/>
      <c r="U241" s="572"/>
      <c r="V241" s="166"/>
      <c r="W241" s="551"/>
      <c r="X241" s="514"/>
      <c r="Y241" s="179" t="s">
        <v>408</v>
      </c>
      <c r="Z241" s="180"/>
      <c r="AA241" s="176"/>
      <c r="AB241" s="572"/>
      <c r="AC241" s="166"/>
      <c r="AD241" s="551"/>
      <c r="AE241" s="514"/>
      <c r="AF241" s="179" t="s">
        <v>408</v>
      </c>
      <c r="AG241" s="180"/>
      <c r="AH241" s="176"/>
      <c r="AI241" s="572"/>
      <c r="AJ241" s="166"/>
      <c r="AK241" s="551"/>
      <c r="AL241" s="514"/>
      <c r="AM241" s="179" t="s">
        <v>408</v>
      </c>
      <c r="AN241" s="180"/>
      <c r="AO241" s="176"/>
      <c r="AP241" s="572"/>
      <c r="AQ241" s="166"/>
      <c r="AR241" s="551"/>
      <c r="AS241" s="514"/>
      <c r="AT241" s="179" t="s">
        <v>408</v>
      </c>
      <c r="AU241" s="180"/>
      <c r="AV241" s="176"/>
      <c r="AW241" s="572"/>
      <c r="AX241" s="166"/>
      <c r="AY241" s="551"/>
      <c r="AZ241" s="514"/>
      <c r="BA241" s="179" t="s">
        <v>408</v>
      </c>
      <c r="BB241" s="180"/>
      <c r="BC241" s="176"/>
      <c r="BD241" s="572"/>
    </row>
    <row r="242" spans="1:56" ht="33" customHeight="1" x14ac:dyDescent="0.25">
      <c r="A242" s="166"/>
      <c r="B242" s="519" t="s">
        <v>433</v>
      </c>
      <c r="C242" s="515" t="s">
        <v>441</v>
      </c>
      <c r="D242" s="181" t="s">
        <v>409</v>
      </c>
      <c r="E242" s="182"/>
      <c r="F242" s="176">
        <f>IF(E242="X",15,0)</f>
        <v>0</v>
      </c>
      <c r="G242" s="572"/>
      <c r="H242" s="166"/>
      <c r="I242" s="519" t="s">
        <v>433</v>
      </c>
      <c r="J242" s="515" t="s">
        <v>441</v>
      </c>
      <c r="K242" s="181" t="s">
        <v>409</v>
      </c>
      <c r="L242" s="182"/>
      <c r="M242" s="176">
        <f>IF(L242="X",15,0)</f>
        <v>0</v>
      </c>
      <c r="N242" s="572"/>
      <c r="O242" s="166"/>
      <c r="P242" s="519" t="s">
        <v>433</v>
      </c>
      <c r="Q242" s="515" t="s">
        <v>441</v>
      </c>
      <c r="R242" s="181" t="s">
        <v>409</v>
      </c>
      <c r="S242" s="182"/>
      <c r="T242" s="176">
        <f>IF(S242="X",15,0)</f>
        <v>0</v>
      </c>
      <c r="U242" s="572"/>
      <c r="V242" s="166"/>
      <c r="W242" s="519" t="s">
        <v>433</v>
      </c>
      <c r="X242" s="515" t="s">
        <v>441</v>
      </c>
      <c r="Y242" s="181" t="s">
        <v>409</v>
      </c>
      <c r="Z242" s="182"/>
      <c r="AA242" s="176">
        <f>IF(Z242="X",15,0)</f>
        <v>0</v>
      </c>
      <c r="AB242" s="572"/>
      <c r="AC242" s="166"/>
      <c r="AD242" s="519" t="s">
        <v>433</v>
      </c>
      <c r="AE242" s="515" t="s">
        <v>441</v>
      </c>
      <c r="AF242" s="181" t="s">
        <v>409</v>
      </c>
      <c r="AG242" s="182"/>
      <c r="AH242" s="176">
        <f>IF(AG242="X",15,0)</f>
        <v>0</v>
      </c>
      <c r="AI242" s="572"/>
      <c r="AJ242" s="166"/>
      <c r="AK242" s="519" t="s">
        <v>433</v>
      </c>
      <c r="AL242" s="515" t="s">
        <v>441</v>
      </c>
      <c r="AM242" s="181" t="s">
        <v>409</v>
      </c>
      <c r="AN242" s="182"/>
      <c r="AO242" s="176">
        <f>IF(AN242="X",15,0)</f>
        <v>0</v>
      </c>
      <c r="AP242" s="572"/>
      <c r="AQ242" s="166"/>
      <c r="AR242" s="519" t="s">
        <v>433</v>
      </c>
      <c r="AS242" s="515" t="s">
        <v>441</v>
      </c>
      <c r="AT242" s="181" t="s">
        <v>409</v>
      </c>
      <c r="AU242" s="182"/>
      <c r="AV242" s="176">
        <f>IF(AU242="X",15,0)</f>
        <v>0</v>
      </c>
      <c r="AW242" s="572"/>
      <c r="AX242" s="166"/>
      <c r="AY242" s="519" t="s">
        <v>433</v>
      </c>
      <c r="AZ242" s="515" t="s">
        <v>441</v>
      </c>
      <c r="BA242" s="181" t="s">
        <v>409</v>
      </c>
      <c r="BB242" s="182"/>
      <c r="BC242" s="176">
        <f>IF(BB242="X",15,0)</f>
        <v>0</v>
      </c>
      <c r="BD242" s="572"/>
    </row>
    <row r="243" spans="1:56" ht="33" customHeight="1" thickBot="1" x14ac:dyDescent="0.3">
      <c r="A243" s="166"/>
      <c r="B243" s="520"/>
      <c r="C243" s="516"/>
      <c r="D243" s="183" t="s">
        <v>410</v>
      </c>
      <c r="E243" s="184"/>
      <c r="F243" s="176"/>
      <c r="G243" s="572"/>
      <c r="H243" s="166"/>
      <c r="I243" s="520"/>
      <c r="J243" s="516"/>
      <c r="K243" s="183" t="s">
        <v>410</v>
      </c>
      <c r="L243" s="184"/>
      <c r="M243" s="176"/>
      <c r="N243" s="572"/>
      <c r="O243" s="166"/>
      <c r="P243" s="520"/>
      <c r="Q243" s="516"/>
      <c r="R243" s="183" t="s">
        <v>410</v>
      </c>
      <c r="S243" s="184"/>
      <c r="T243" s="176"/>
      <c r="U243" s="572"/>
      <c r="V243" s="166"/>
      <c r="W243" s="520"/>
      <c r="X243" s="516"/>
      <c r="Y243" s="183" t="s">
        <v>410</v>
      </c>
      <c r="Z243" s="184"/>
      <c r="AA243" s="176"/>
      <c r="AB243" s="572"/>
      <c r="AC243" s="166"/>
      <c r="AD243" s="520"/>
      <c r="AE243" s="516"/>
      <c r="AF243" s="183" t="s">
        <v>410</v>
      </c>
      <c r="AG243" s="184"/>
      <c r="AH243" s="176"/>
      <c r="AI243" s="572"/>
      <c r="AJ243" s="166"/>
      <c r="AK243" s="520"/>
      <c r="AL243" s="516"/>
      <c r="AM243" s="183" t="s">
        <v>410</v>
      </c>
      <c r="AN243" s="184"/>
      <c r="AO243" s="176"/>
      <c r="AP243" s="572"/>
      <c r="AQ243" s="166"/>
      <c r="AR243" s="520"/>
      <c r="AS243" s="516"/>
      <c r="AT243" s="183" t="s">
        <v>410</v>
      </c>
      <c r="AU243" s="184"/>
      <c r="AV243" s="176"/>
      <c r="AW243" s="572"/>
      <c r="AX243" s="166"/>
      <c r="AY243" s="520"/>
      <c r="AZ243" s="516"/>
      <c r="BA243" s="183" t="s">
        <v>410</v>
      </c>
      <c r="BB243" s="184"/>
      <c r="BC243" s="176"/>
      <c r="BD243" s="572"/>
    </row>
    <row r="244" spans="1:56" ht="45" customHeight="1" x14ac:dyDescent="0.25">
      <c r="A244" s="166"/>
      <c r="B244" s="549" t="s">
        <v>434</v>
      </c>
      <c r="C244" s="513" t="s">
        <v>437</v>
      </c>
      <c r="D244" s="187" t="s">
        <v>411</v>
      </c>
      <c r="E244" s="178"/>
      <c r="F244" s="176">
        <f>IF(E244="X",15,0)</f>
        <v>0</v>
      </c>
      <c r="G244" s="572"/>
      <c r="H244" s="166"/>
      <c r="I244" s="549" t="s">
        <v>434</v>
      </c>
      <c r="J244" s="513" t="s">
        <v>437</v>
      </c>
      <c r="K244" s="187" t="s">
        <v>411</v>
      </c>
      <c r="L244" s="178"/>
      <c r="M244" s="176">
        <f>IF(L244="X",15,0)</f>
        <v>0</v>
      </c>
      <c r="N244" s="572"/>
      <c r="O244" s="166"/>
      <c r="P244" s="549" t="s">
        <v>434</v>
      </c>
      <c r="Q244" s="513" t="s">
        <v>437</v>
      </c>
      <c r="R244" s="187" t="s">
        <v>411</v>
      </c>
      <c r="S244" s="178"/>
      <c r="T244" s="176">
        <f>IF(S244="X",15,0)</f>
        <v>0</v>
      </c>
      <c r="U244" s="572"/>
      <c r="V244" s="166"/>
      <c r="W244" s="549" t="s">
        <v>434</v>
      </c>
      <c r="X244" s="513" t="s">
        <v>437</v>
      </c>
      <c r="Y244" s="187" t="s">
        <v>411</v>
      </c>
      <c r="Z244" s="178"/>
      <c r="AA244" s="176">
        <f>IF(Z244="X",15,0)</f>
        <v>0</v>
      </c>
      <c r="AB244" s="572"/>
      <c r="AC244" s="166"/>
      <c r="AD244" s="549" t="s">
        <v>434</v>
      </c>
      <c r="AE244" s="513" t="s">
        <v>437</v>
      </c>
      <c r="AF244" s="187" t="s">
        <v>411</v>
      </c>
      <c r="AG244" s="178"/>
      <c r="AH244" s="176">
        <f>IF(AG244="X",15,0)</f>
        <v>0</v>
      </c>
      <c r="AI244" s="572"/>
      <c r="AJ244" s="166"/>
      <c r="AK244" s="549" t="s">
        <v>434</v>
      </c>
      <c r="AL244" s="513" t="s">
        <v>437</v>
      </c>
      <c r="AM244" s="187" t="s">
        <v>411</v>
      </c>
      <c r="AN244" s="178"/>
      <c r="AO244" s="176">
        <f>IF(AN244="X",15,0)</f>
        <v>0</v>
      </c>
      <c r="AP244" s="572"/>
      <c r="AQ244" s="166"/>
      <c r="AR244" s="549" t="s">
        <v>434</v>
      </c>
      <c r="AS244" s="513" t="s">
        <v>437</v>
      </c>
      <c r="AT244" s="187" t="s">
        <v>411</v>
      </c>
      <c r="AU244" s="178"/>
      <c r="AV244" s="176">
        <f>IF(AU244="X",15,0)</f>
        <v>0</v>
      </c>
      <c r="AW244" s="572"/>
      <c r="AX244" s="166"/>
      <c r="AY244" s="549" t="s">
        <v>434</v>
      </c>
      <c r="AZ244" s="513" t="s">
        <v>437</v>
      </c>
      <c r="BA244" s="187" t="s">
        <v>411</v>
      </c>
      <c r="BB244" s="178"/>
      <c r="BC244" s="176">
        <f>IF(BB244="X",15,0)</f>
        <v>0</v>
      </c>
      <c r="BD244" s="572"/>
    </row>
    <row r="245" spans="1:56" ht="35.25" customHeight="1" thickBot="1" x14ac:dyDescent="0.3">
      <c r="A245" s="166"/>
      <c r="B245" s="551"/>
      <c r="C245" s="514"/>
      <c r="D245" s="188" t="s">
        <v>412</v>
      </c>
      <c r="E245" s="180"/>
      <c r="F245" s="176"/>
      <c r="G245" s="572"/>
      <c r="H245" s="166"/>
      <c r="I245" s="551"/>
      <c r="J245" s="514"/>
      <c r="K245" s="188" t="s">
        <v>412</v>
      </c>
      <c r="L245" s="180"/>
      <c r="M245" s="176"/>
      <c r="N245" s="572"/>
      <c r="O245" s="166"/>
      <c r="P245" s="551"/>
      <c r="Q245" s="514"/>
      <c r="R245" s="188" t="s">
        <v>412</v>
      </c>
      <c r="S245" s="180"/>
      <c r="T245" s="176"/>
      <c r="U245" s="572"/>
      <c r="V245" s="166"/>
      <c r="W245" s="551"/>
      <c r="X245" s="514"/>
      <c r="Y245" s="188" t="s">
        <v>412</v>
      </c>
      <c r="Z245" s="180"/>
      <c r="AA245" s="176"/>
      <c r="AB245" s="572"/>
      <c r="AC245" s="166"/>
      <c r="AD245" s="551"/>
      <c r="AE245" s="514"/>
      <c r="AF245" s="188" t="s">
        <v>412</v>
      </c>
      <c r="AG245" s="180"/>
      <c r="AH245" s="176"/>
      <c r="AI245" s="572"/>
      <c r="AJ245" s="166"/>
      <c r="AK245" s="551"/>
      <c r="AL245" s="514"/>
      <c r="AM245" s="188" t="s">
        <v>412</v>
      </c>
      <c r="AN245" s="180"/>
      <c r="AO245" s="176"/>
      <c r="AP245" s="572"/>
      <c r="AQ245" s="166"/>
      <c r="AR245" s="551"/>
      <c r="AS245" s="514"/>
      <c r="AT245" s="188" t="s">
        <v>412</v>
      </c>
      <c r="AU245" s="180"/>
      <c r="AV245" s="176"/>
      <c r="AW245" s="572"/>
      <c r="AX245" s="166"/>
      <c r="AY245" s="551"/>
      <c r="AZ245" s="514"/>
      <c r="BA245" s="188" t="s">
        <v>412</v>
      </c>
      <c r="BB245" s="180"/>
      <c r="BC245" s="176"/>
      <c r="BD245" s="572"/>
    </row>
    <row r="246" spans="1:56" ht="24" customHeight="1" x14ac:dyDescent="0.25">
      <c r="A246" s="166"/>
      <c r="B246" s="519" t="s">
        <v>435</v>
      </c>
      <c r="C246" s="515" t="s">
        <v>438</v>
      </c>
      <c r="D246" s="181" t="s">
        <v>413</v>
      </c>
      <c r="E246" s="182"/>
      <c r="F246" s="176">
        <f>IF(E246="X",10,0)</f>
        <v>0</v>
      </c>
      <c r="G246" s="572"/>
      <c r="H246" s="166"/>
      <c r="I246" s="519" t="s">
        <v>435</v>
      </c>
      <c r="J246" s="515" t="s">
        <v>438</v>
      </c>
      <c r="K246" s="181" t="s">
        <v>413</v>
      </c>
      <c r="L246" s="182"/>
      <c r="M246" s="176">
        <f>IF(L246="X",10,0)</f>
        <v>0</v>
      </c>
      <c r="N246" s="572"/>
      <c r="O246" s="166"/>
      <c r="P246" s="519" t="s">
        <v>435</v>
      </c>
      <c r="Q246" s="515" t="s">
        <v>438</v>
      </c>
      <c r="R246" s="181" t="s">
        <v>413</v>
      </c>
      <c r="S246" s="182"/>
      <c r="T246" s="176">
        <f>IF(S246="X",10,0)</f>
        <v>0</v>
      </c>
      <c r="U246" s="572"/>
      <c r="V246" s="166"/>
      <c r="W246" s="519" t="s">
        <v>435</v>
      </c>
      <c r="X246" s="515" t="s">
        <v>438</v>
      </c>
      <c r="Y246" s="181" t="s">
        <v>413</v>
      </c>
      <c r="Z246" s="182"/>
      <c r="AA246" s="176">
        <f>IF(Z246="X",10,0)</f>
        <v>0</v>
      </c>
      <c r="AB246" s="572"/>
      <c r="AC246" s="166"/>
      <c r="AD246" s="519" t="s">
        <v>435</v>
      </c>
      <c r="AE246" s="515" t="s">
        <v>438</v>
      </c>
      <c r="AF246" s="181" t="s">
        <v>413</v>
      </c>
      <c r="AG246" s="182"/>
      <c r="AH246" s="176">
        <f>IF(AG246="X",10,0)</f>
        <v>0</v>
      </c>
      <c r="AI246" s="572"/>
      <c r="AJ246" s="166"/>
      <c r="AK246" s="519" t="s">
        <v>435</v>
      </c>
      <c r="AL246" s="515" t="s">
        <v>438</v>
      </c>
      <c r="AM246" s="181" t="s">
        <v>413</v>
      </c>
      <c r="AN246" s="182"/>
      <c r="AO246" s="176">
        <f>IF(AN246="X",10,0)</f>
        <v>0</v>
      </c>
      <c r="AP246" s="572"/>
      <c r="AQ246" s="166"/>
      <c r="AR246" s="519" t="s">
        <v>435</v>
      </c>
      <c r="AS246" s="515" t="s">
        <v>438</v>
      </c>
      <c r="AT246" s="181" t="s">
        <v>413</v>
      </c>
      <c r="AU246" s="182"/>
      <c r="AV246" s="176">
        <f>IF(AU246="X",10,0)</f>
        <v>0</v>
      </c>
      <c r="AW246" s="572"/>
      <c r="AX246" s="166"/>
      <c r="AY246" s="519" t="s">
        <v>435</v>
      </c>
      <c r="AZ246" s="515" t="s">
        <v>438</v>
      </c>
      <c r="BA246" s="181" t="s">
        <v>413</v>
      </c>
      <c r="BB246" s="182"/>
      <c r="BC246" s="176">
        <f>IF(BB246="X",10,0)</f>
        <v>0</v>
      </c>
      <c r="BD246" s="572"/>
    </row>
    <row r="247" spans="1:56" ht="24" customHeight="1" x14ac:dyDescent="0.25">
      <c r="A247" s="166"/>
      <c r="B247" s="552"/>
      <c r="C247" s="518"/>
      <c r="D247" s="189" t="s">
        <v>414</v>
      </c>
      <c r="E247" s="190"/>
      <c r="F247" s="176">
        <f>IF(E247="X",5,0)</f>
        <v>0</v>
      </c>
      <c r="G247" s="572"/>
      <c r="H247" s="166"/>
      <c r="I247" s="552"/>
      <c r="J247" s="518"/>
      <c r="K247" s="189" t="s">
        <v>414</v>
      </c>
      <c r="L247" s="190"/>
      <c r="M247" s="176">
        <f>IF(L247="X",5,0)</f>
        <v>0</v>
      </c>
      <c r="N247" s="572"/>
      <c r="O247" s="166"/>
      <c r="P247" s="552"/>
      <c r="Q247" s="518"/>
      <c r="R247" s="189" t="s">
        <v>414</v>
      </c>
      <c r="S247" s="190"/>
      <c r="T247" s="176">
        <f>IF(S247="X",5,0)</f>
        <v>0</v>
      </c>
      <c r="U247" s="572"/>
      <c r="V247" s="166"/>
      <c r="W247" s="552"/>
      <c r="X247" s="518"/>
      <c r="Y247" s="189" t="s">
        <v>414</v>
      </c>
      <c r="Z247" s="190"/>
      <c r="AA247" s="176">
        <f>IF(Z247="X",5,0)</f>
        <v>0</v>
      </c>
      <c r="AB247" s="572"/>
      <c r="AC247" s="166"/>
      <c r="AD247" s="552"/>
      <c r="AE247" s="518"/>
      <c r="AF247" s="189" t="s">
        <v>414</v>
      </c>
      <c r="AG247" s="190"/>
      <c r="AH247" s="176">
        <f>IF(AG247="X",5,0)</f>
        <v>0</v>
      </c>
      <c r="AI247" s="572"/>
      <c r="AJ247" s="166"/>
      <c r="AK247" s="552"/>
      <c r="AL247" s="518"/>
      <c r="AM247" s="189" t="s">
        <v>414</v>
      </c>
      <c r="AN247" s="190"/>
      <c r="AO247" s="176">
        <f>IF(AN247="X",5,0)</f>
        <v>0</v>
      </c>
      <c r="AP247" s="572"/>
      <c r="AQ247" s="166"/>
      <c r="AR247" s="552"/>
      <c r="AS247" s="518"/>
      <c r="AT247" s="189" t="s">
        <v>414</v>
      </c>
      <c r="AU247" s="190"/>
      <c r="AV247" s="176">
        <f>IF(AU247="X",5,0)</f>
        <v>0</v>
      </c>
      <c r="AW247" s="572"/>
      <c r="AX247" s="166"/>
      <c r="AY247" s="552"/>
      <c r="AZ247" s="518"/>
      <c r="BA247" s="189" t="s">
        <v>414</v>
      </c>
      <c r="BB247" s="190"/>
      <c r="BC247" s="176">
        <f>IF(BB247="X",5,0)</f>
        <v>0</v>
      </c>
      <c r="BD247" s="572"/>
    </row>
    <row r="248" spans="1:56" ht="24" customHeight="1" thickBot="1" x14ac:dyDescent="0.3">
      <c r="A248" s="166"/>
      <c r="B248" s="520"/>
      <c r="C248" s="516"/>
      <c r="D248" s="183" t="s">
        <v>415</v>
      </c>
      <c r="E248" s="184"/>
      <c r="F248" s="176"/>
      <c r="G248" s="572"/>
      <c r="H248" s="166"/>
      <c r="I248" s="520"/>
      <c r="J248" s="516"/>
      <c r="K248" s="183" t="s">
        <v>415</v>
      </c>
      <c r="L248" s="184"/>
      <c r="M248" s="176"/>
      <c r="N248" s="572"/>
      <c r="O248" s="166"/>
      <c r="P248" s="520"/>
      <c r="Q248" s="516"/>
      <c r="R248" s="183" t="s">
        <v>415</v>
      </c>
      <c r="S248" s="184"/>
      <c r="T248" s="176"/>
      <c r="U248" s="572"/>
      <c r="V248" s="166"/>
      <c r="W248" s="520"/>
      <c r="X248" s="516"/>
      <c r="Y248" s="183" t="s">
        <v>415</v>
      </c>
      <c r="Z248" s="184"/>
      <c r="AA248" s="176"/>
      <c r="AB248" s="572"/>
      <c r="AC248" s="166"/>
      <c r="AD248" s="520"/>
      <c r="AE248" s="516"/>
      <c r="AF248" s="183" t="s">
        <v>415</v>
      </c>
      <c r="AG248" s="184"/>
      <c r="AH248" s="176"/>
      <c r="AI248" s="572"/>
      <c r="AJ248" s="166"/>
      <c r="AK248" s="520"/>
      <c r="AL248" s="516"/>
      <c r="AM248" s="183" t="s">
        <v>415</v>
      </c>
      <c r="AN248" s="184"/>
      <c r="AO248" s="176"/>
      <c r="AP248" s="572"/>
      <c r="AQ248" s="166"/>
      <c r="AR248" s="520"/>
      <c r="AS248" s="516"/>
      <c r="AT248" s="183" t="s">
        <v>415</v>
      </c>
      <c r="AU248" s="184"/>
      <c r="AV248" s="176"/>
      <c r="AW248" s="572"/>
      <c r="AX248" s="166"/>
      <c r="AY248" s="520"/>
      <c r="AZ248" s="516"/>
      <c r="BA248" s="183" t="s">
        <v>415</v>
      </c>
      <c r="BB248" s="184"/>
      <c r="BC248" s="176"/>
      <c r="BD248" s="572"/>
    </row>
    <row r="249" spans="1:56" ht="18.75" thickBot="1" x14ac:dyDescent="0.3">
      <c r="A249" s="191"/>
      <c r="B249" s="192"/>
      <c r="C249" s="192"/>
      <c r="D249" s="192"/>
      <c r="E249" s="193"/>
      <c r="F249" s="168"/>
      <c r="G249" s="572"/>
      <c r="H249" s="191"/>
      <c r="I249" s="192"/>
      <c r="J249" s="192"/>
      <c r="K249" s="192"/>
      <c r="L249" s="193"/>
      <c r="M249" s="168"/>
      <c r="N249" s="572"/>
      <c r="O249" s="191"/>
      <c r="P249" s="192"/>
      <c r="Q249" s="192"/>
      <c r="R249" s="192"/>
      <c r="S249" s="193"/>
      <c r="T249" s="168"/>
      <c r="U249" s="572"/>
      <c r="V249" s="191"/>
      <c r="W249" s="192"/>
      <c r="X249" s="192"/>
      <c r="Y249" s="192"/>
      <c r="Z249" s="193"/>
      <c r="AA249" s="168"/>
      <c r="AB249" s="572"/>
      <c r="AC249" s="191"/>
      <c r="AD249" s="192"/>
      <c r="AE249" s="192"/>
      <c r="AF249" s="192"/>
      <c r="AG249" s="193"/>
      <c r="AH249" s="168"/>
      <c r="AI249" s="572"/>
      <c r="AJ249" s="191"/>
      <c r="AK249" s="192"/>
      <c r="AL249" s="192"/>
      <c r="AM249" s="192"/>
      <c r="AN249" s="193"/>
      <c r="AO249" s="168"/>
      <c r="AP249" s="572"/>
      <c r="AQ249" s="191"/>
      <c r="AR249" s="192"/>
      <c r="AS249" s="192"/>
      <c r="AT249" s="192"/>
      <c r="AU249" s="193"/>
      <c r="AV249" s="168"/>
      <c r="AW249" s="572"/>
      <c r="AX249" s="191"/>
      <c r="AY249" s="192"/>
      <c r="AZ249" s="192"/>
      <c r="BA249" s="192"/>
      <c r="BB249" s="193"/>
      <c r="BC249" s="168"/>
      <c r="BD249" s="572"/>
    </row>
    <row r="250" spans="1:56" ht="19.5" customHeight="1" thickBot="1" x14ac:dyDescent="0.3">
      <c r="A250" s="166"/>
      <c r="B250" s="538" t="s">
        <v>418</v>
      </c>
      <c r="C250" s="539"/>
      <c r="D250" s="509" t="s">
        <v>420</v>
      </c>
      <c r="E250" s="510"/>
      <c r="F250" s="168"/>
      <c r="G250" s="572"/>
      <c r="H250" s="166"/>
      <c r="I250" s="538" t="s">
        <v>418</v>
      </c>
      <c r="J250" s="539"/>
      <c r="K250" s="509" t="s">
        <v>420</v>
      </c>
      <c r="L250" s="510"/>
      <c r="M250" s="168"/>
      <c r="N250" s="572"/>
      <c r="O250" s="166"/>
      <c r="P250" s="538" t="s">
        <v>418</v>
      </c>
      <c r="Q250" s="539"/>
      <c r="R250" s="509" t="s">
        <v>420</v>
      </c>
      <c r="S250" s="510"/>
      <c r="T250" s="168"/>
      <c r="U250" s="572"/>
      <c r="V250" s="166"/>
      <c r="W250" s="538" t="s">
        <v>418</v>
      </c>
      <c r="X250" s="539"/>
      <c r="Y250" s="509" t="s">
        <v>420</v>
      </c>
      <c r="Z250" s="510"/>
      <c r="AA250" s="168"/>
      <c r="AB250" s="572"/>
      <c r="AC250" s="166"/>
      <c r="AD250" s="538" t="s">
        <v>418</v>
      </c>
      <c r="AE250" s="539"/>
      <c r="AF250" s="509" t="s">
        <v>420</v>
      </c>
      <c r="AG250" s="510"/>
      <c r="AH250" s="168"/>
      <c r="AI250" s="572"/>
      <c r="AJ250" s="166"/>
      <c r="AK250" s="538" t="s">
        <v>418</v>
      </c>
      <c r="AL250" s="539"/>
      <c r="AM250" s="509" t="s">
        <v>420</v>
      </c>
      <c r="AN250" s="510"/>
      <c r="AO250" s="168"/>
      <c r="AP250" s="572"/>
      <c r="AQ250" s="166"/>
      <c r="AR250" s="538" t="s">
        <v>418</v>
      </c>
      <c r="AS250" s="539"/>
      <c r="AT250" s="509" t="s">
        <v>420</v>
      </c>
      <c r="AU250" s="510"/>
      <c r="AV250" s="168"/>
      <c r="AW250" s="572"/>
      <c r="AX250" s="166"/>
      <c r="AY250" s="538" t="s">
        <v>418</v>
      </c>
      <c r="AZ250" s="539"/>
      <c r="BA250" s="509" t="s">
        <v>420</v>
      </c>
      <c r="BB250" s="510"/>
      <c r="BC250" s="168"/>
      <c r="BD250" s="572"/>
    </row>
    <row r="251" spans="1:56" ht="19.5" customHeight="1" thickBot="1" x14ac:dyDescent="0.3">
      <c r="A251" s="166"/>
      <c r="B251" s="534" t="s">
        <v>419</v>
      </c>
      <c r="C251" s="535"/>
      <c r="D251" s="509" t="s">
        <v>421</v>
      </c>
      <c r="E251" s="510"/>
      <c r="F251" s="168"/>
      <c r="G251" s="572"/>
      <c r="H251" s="166"/>
      <c r="I251" s="534" t="s">
        <v>419</v>
      </c>
      <c r="J251" s="535"/>
      <c r="K251" s="509" t="s">
        <v>421</v>
      </c>
      <c r="L251" s="510"/>
      <c r="M251" s="168"/>
      <c r="N251" s="572"/>
      <c r="O251" s="166"/>
      <c r="P251" s="534" t="s">
        <v>419</v>
      </c>
      <c r="Q251" s="535"/>
      <c r="R251" s="509" t="s">
        <v>421</v>
      </c>
      <c r="S251" s="510"/>
      <c r="T251" s="168"/>
      <c r="U251" s="572"/>
      <c r="V251" s="166"/>
      <c r="W251" s="534" t="s">
        <v>419</v>
      </c>
      <c r="X251" s="535"/>
      <c r="Y251" s="509" t="s">
        <v>421</v>
      </c>
      <c r="Z251" s="510"/>
      <c r="AA251" s="168"/>
      <c r="AB251" s="572"/>
      <c r="AC251" s="166"/>
      <c r="AD251" s="534" t="s">
        <v>419</v>
      </c>
      <c r="AE251" s="535"/>
      <c r="AF251" s="509" t="s">
        <v>421</v>
      </c>
      <c r="AG251" s="510"/>
      <c r="AH251" s="168"/>
      <c r="AI251" s="572"/>
      <c r="AJ251" s="166"/>
      <c r="AK251" s="534" t="s">
        <v>419</v>
      </c>
      <c r="AL251" s="535"/>
      <c r="AM251" s="509" t="s">
        <v>421</v>
      </c>
      <c r="AN251" s="510"/>
      <c r="AO251" s="168"/>
      <c r="AP251" s="572"/>
      <c r="AQ251" s="166"/>
      <c r="AR251" s="534" t="s">
        <v>419</v>
      </c>
      <c r="AS251" s="535"/>
      <c r="AT251" s="509" t="s">
        <v>421</v>
      </c>
      <c r="AU251" s="510"/>
      <c r="AV251" s="168"/>
      <c r="AW251" s="572"/>
      <c r="AX251" s="166"/>
      <c r="AY251" s="534" t="s">
        <v>419</v>
      </c>
      <c r="AZ251" s="535"/>
      <c r="BA251" s="509" t="s">
        <v>421</v>
      </c>
      <c r="BB251" s="510"/>
      <c r="BC251" s="168"/>
      <c r="BD251" s="572"/>
    </row>
    <row r="252" spans="1:56" ht="19.5" customHeight="1" thickBot="1" x14ac:dyDescent="0.3">
      <c r="A252" s="166"/>
      <c r="B252" s="536" t="s">
        <v>452</v>
      </c>
      <c r="C252" s="537"/>
      <c r="D252" s="509" t="s">
        <v>422</v>
      </c>
      <c r="E252" s="510"/>
      <c r="F252" s="168"/>
      <c r="G252" s="572"/>
      <c r="H252" s="166"/>
      <c r="I252" s="536" t="s">
        <v>452</v>
      </c>
      <c r="J252" s="537"/>
      <c r="K252" s="509" t="s">
        <v>422</v>
      </c>
      <c r="L252" s="510"/>
      <c r="M252" s="168"/>
      <c r="N252" s="572"/>
      <c r="O252" s="166"/>
      <c r="P252" s="536" t="s">
        <v>452</v>
      </c>
      <c r="Q252" s="537"/>
      <c r="R252" s="509" t="s">
        <v>422</v>
      </c>
      <c r="S252" s="510"/>
      <c r="T252" s="168"/>
      <c r="U252" s="572"/>
      <c r="V252" s="166"/>
      <c r="W252" s="536" t="s">
        <v>452</v>
      </c>
      <c r="X252" s="537"/>
      <c r="Y252" s="509" t="s">
        <v>422</v>
      </c>
      <c r="Z252" s="510"/>
      <c r="AA252" s="168"/>
      <c r="AB252" s="572"/>
      <c r="AC252" s="166"/>
      <c r="AD252" s="536" t="s">
        <v>452</v>
      </c>
      <c r="AE252" s="537"/>
      <c r="AF252" s="509" t="s">
        <v>422</v>
      </c>
      <c r="AG252" s="510"/>
      <c r="AH252" s="168"/>
      <c r="AI252" s="572"/>
      <c r="AJ252" s="166"/>
      <c r="AK252" s="536" t="s">
        <v>452</v>
      </c>
      <c r="AL252" s="537"/>
      <c r="AM252" s="509" t="s">
        <v>422</v>
      </c>
      <c r="AN252" s="510"/>
      <c r="AO252" s="168"/>
      <c r="AP252" s="572"/>
      <c r="AQ252" s="166"/>
      <c r="AR252" s="536" t="s">
        <v>452</v>
      </c>
      <c r="AS252" s="537"/>
      <c r="AT252" s="509" t="s">
        <v>422</v>
      </c>
      <c r="AU252" s="510"/>
      <c r="AV252" s="168"/>
      <c r="AW252" s="572"/>
      <c r="AX252" s="166"/>
      <c r="AY252" s="536" t="s">
        <v>452</v>
      </c>
      <c r="AZ252" s="537"/>
      <c r="BA252" s="509" t="s">
        <v>422</v>
      </c>
      <c r="BB252" s="510"/>
      <c r="BC252" s="168"/>
      <c r="BD252" s="572"/>
    </row>
    <row r="253" spans="1:56" ht="32.25" customHeight="1" thickBot="1" x14ac:dyDescent="0.3">
      <c r="A253" s="162"/>
      <c r="B253" s="507" t="s">
        <v>455</v>
      </c>
      <c r="C253" s="508"/>
      <c r="D253" s="507">
        <f>SUM(F233:F248)</f>
        <v>0</v>
      </c>
      <c r="E253" s="508"/>
      <c r="F253" s="164"/>
      <c r="G253" s="572"/>
      <c r="H253" s="162"/>
      <c r="I253" s="507" t="s">
        <v>455</v>
      </c>
      <c r="J253" s="508"/>
      <c r="K253" s="507">
        <f>SUM(M233:M248)</f>
        <v>0</v>
      </c>
      <c r="L253" s="508"/>
      <c r="M253" s="164"/>
      <c r="N253" s="572"/>
      <c r="O253" s="162"/>
      <c r="P253" s="507" t="s">
        <v>455</v>
      </c>
      <c r="Q253" s="508"/>
      <c r="R253" s="507">
        <f>SUM(T233:T248)</f>
        <v>0</v>
      </c>
      <c r="S253" s="508"/>
      <c r="T253" s="164"/>
      <c r="U253" s="572"/>
      <c r="V253" s="162"/>
      <c r="W253" s="507" t="s">
        <v>455</v>
      </c>
      <c r="X253" s="508"/>
      <c r="Y253" s="507">
        <f>SUM(AA233:AA248)</f>
        <v>0</v>
      </c>
      <c r="Z253" s="508"/>
      <c r="AA253" s="164"/>
      <c r="AB253" s="572"/>
      <c r="AC253" s="162"/>
      <c r="AD253" s="507" t="s">
        <v>455</v>
      </c>
      <c r="AE253" s="508"/>
      <c r="AF253" s="507">
        <f>SUM(AH233:AH248)</f>
        <v>0</v>
      </c>
      <c r="AG253" s="508"/>
      <c r="AH253" s="164"/>
      <c r="AI253" s="572"/>
      <c r="AJ253" s="162"/>
      <c r="AK253" s="507" t="s">
        <v>455</v>
      </c>
      <c r="AL253" s="508"/>
      <c r="AM253" s="507">
        <f>SUM(AO233:AO248)</f>
        <v>0</v>
      </c>
      <c r="AN253" s="508"/>
      <c r="AO253" s="164"/>
      <c r="AP253" s="572"/>
      <c r="AQ253" s="162"/>
      <c r="AR253" s="507" t="s">
        <v>455</v>
      </c>
      <c r="AS253" s="508"/>
      <c r="AT253" s="507">
        <f>SUM(AV233:AV248)</f>
        <v>0</v>
      </c>
      <c r="AU253" s="508"/>
      <c r="AV253" s="164"/>
      <c r="AW253" s="572"/>
      <c r="AX253" s="162"/>
      <c r="AY253" s="507" t="s">
        <v>455</v>
      </c>
      <c r="AZ253" s="508"/>
      <c r="BA253" s="507">
        <f>SUM(BC233:BC248)</f>
        <v>0</v>
      </c>
      <c r="BB253" s="508"/>
      <c r="BC253" s="164"/>
      <c r="BD253" s="572"/>
    </row>
    <row r="254" spans="1:56" ht="27" customHeight="1" thickBot="1" x14ac:dyDescent="0.3">
      <c r="A254" s="162"/>
      <c r="B254" s="191"/>
      <c r="C254" s="191"/>
      <c r="D254" s="191"/>
      <c r="E254" s="191"/>
      <c r="F254" s="164"/>
      <c r="G254" s="572"/>
      <c r="H254" s="162"/>
      <c r="I254" s="191"/>
      <c r="J254" s="191"/>
      <c r="K254" s="191"/>
      <c r="L254" s="191"/>
      <c r="M254" s="164"/>
      <c r="N254" s="572"/>
      <c r="O254" s="162"/>
      <c r="P254" s="191"/>
      <c r="Q254" s="191"/>
      <c r="R254" s="191"/>
      <c r="S254" s="191"/>
      <c r="T254" s="164"/>
      <c r="U254" s="572"/>
      <c r="V254" s="162"/>
      <c r="W254" s="191"/>
      <c r="X254" s="191"/>
      <c r="Y254" s="191"/>
      <c r="Z254" s="191"/>
      <c r="AA254" s="164"/>
      <c r="AB254" s="572"/>
      <c r="AC254" s="162"/>
      <c r="AD254" s="191"/>
      <c r="AE254" s="191"/>
      <c r="AF254" s="191"/>
      <c r="AG254" s="191"/>
      <c r="AH254" s="164"/>
      <c r="AI254" s="572"/>
      <c r="AJ254" s="162"/>
      <c r="AK254" s="191"/>
      <c r="AL254" s="191"/>
      <c r="AM254" s="191"/>
      <c r="AN254" s="191"/>
      <c r="AO254" s="164"/>
      <c r="AP254" s="572"/>
      <c r="AQ254" s="162"/>
      <c r="AR254" s="191"/>
      <c r="AS254" s="191"/>
      <c r="AT254" s="191"/>
      <c r="AU254" s="191"/>
      <c r="AV254" s="164"/>
      <c r="AW254" s="572"/>
      <c r="AX254" s="162"/>
      <c r="AY254" s="191"/>
      <c r="AZ254" s="191"/>
      <c r="BA254" s="191"/>
      <c r="BB254" s="191"/>
      <c r="BC254" s="164"/>
      <c r="BD254" s="572"/>
    </row>
    <row r="255" spans="1:56" ht="23.25" customHeight="1" thickBot="1" x14ac:dyDescent="0.3">
      <c r="A255" s="166"/>
      <c r="B255" s="531" t="s">
        <v>442</v>
      </c>
      <c r="C255" s="532"/>
      <c r="D255" s="532"/>
      <c r="E255" s="533"/>
      <c r="F255" s="168"/>
      <c r="G255" s="572"/>
      <c r="H255" s="166"/>
      <c r="I255" s="531" t="s">
        <v>442</v>
      </c>
      <c r="J255" s="532"/>
      <c r="K255" s="532"/>
      <c r="L255" s="533"/>
      <c r="M255" s="168"/>
      <c r="N255" s="572"/>
      <c r="O255" s="166"/>
      <c r="P255" s="531" t="s">
        <v>442</v>
      </c>
      <c r="Q255" s="532"/>
      <c r="R255" s="532"/>
      <c r="S255" s="533"/>
      <c r="T255" s="168"/>
      <c r="U255" s="572"/>
      <c r="V255" s="166"/>
      <c r="W255" s="531" t="s">
        <v>442</v>
      </c>
      <c r="X255" s="532"/>
      <c r="Y255" s="532"/>
      <c r="Z255" s="533"/>
      <c r="AA255" s="168"/>
      <c r="AB255" s="572"/>
      <c r="AC255" s="166"/>
      <c r="AD255" s="531" t="s">
        <v>442</v>
      </c>
      <c r="AE255" s="532"/>
      <c r="AF255" s="532"/>
      <c r="AG255" s="533"/>
      <c r="AH255" s="168"/>
      <c r="AI255" s="572"/>
      <c r="AJ255" s="166"/>
      <c r="AK255" s="531" t="s">
        <v>442</v>
      </c>
      <c r="AL255" s="532"/>
      <c r="AM255" s="532"/>
      <c r="AN255" s="533"/>
      <c r="AO255" s="168"/>
      <c r="AP255" s="572"/>
      <c r="AQ255" s="166"/>
      <c r="AR255" s="531" t="s">
        <v>442</v>
      </c>
      <c r="AS255" s="532"/>
      <c r="AT255" s="532"/>
      <c r="AU255" s="533"/>
      <c r="AV255" s="168"/>
      <c r="AW255" s="572"/>
      <c r="AX255" s="166"/>
      <c r="AY255" s="531" t="s">
        <v>442</v>
      </c>
      <c r="AZ255" s="532"/>
      <c r="BA255" s="532"/>
      <c r="BB255" s="533"/>
      <c r="BC255" s="168"/>
      <c r="BD255" s="572"/>
    </row>
    <row r="256" spans="1:56" ht="36" customHeight="1" thickBot="1" x14ac:dyDescent="0.3">
      <c r="A256" s="166"/>
      <c r="B256" s="214" t="s">
        <v>443</v>
      </c>
      <c r="C256" s="560" t="s">
        <v>444</v>
      </c>
      <c r="D256" s="561"/>
      <c r="E256" s="213" t="s">
        <v>416</v>
      </c>
      <c r="F256" s="168"/>
      <c r="G256" s="572"/>
      <c r="H256" s="166"/>
      <c r="I256" s="214" t="s">
        <v>443</v>
      </c>
      <c r="J256" s="560" t="s">
        <v>444</v>
      </c>
      <c r="K256" s="561"/>
      <c r="L256" s="213" t="s">
        <v>416</v>
      </c>
      <c r="M256" s="168"/>
      <c r="N256" s="572"/>
      <c r="O256" s="166"/>
      <c r="P256" s="214" t="s">
        <v>443</v>
      </c>
      <c r="Q256" s="560" t="s">
        <v>444</v>
      </c>
      <c r="R256" s="561"/>
      <c r="S256" s="213" t="s">
        <v>416</v>
      </c>
      <c r="T256" s="168"/>
      <c r="U256" s="572"/>
      <c r="V256" s="166"/>
      <c r="W256" s="214" t="s">
        <v>443</v>
      </c>
      <c r="X256" s="560" t="s">
        <v>444</v>
      </c>
      <c r="Y256" s="561"/>
      <c r="Z256" s="213" t="s">
        <v>416</v>
      </c>
      <c r="AA256" s="168"/>
      <c r="AB256" s="572"/>
      <c r="AC256" s="166"/>
      <c r="AD256" s="214" t="s">
        <v>443</v>
      </c>
      <c r="AE256" s="560" t="s">
        <v>444</v>
      </c>
      <c r="AF256" s="561"/>
      <c r="AG256" s="213" t="s">
        <v>416</v>
      </c>
      <c r="AH256" s="168"/>
      <c r="AI256" s="572"/>
      <c r="AJ256" s="166"/>
      <c r="AK256" s="214" t="s">
        <v>443</v>
      </c>
      <c r="AL256" s="560" t="s">
        <v>444</v>
      </c>
      <c r="AM256" s="561"/>
      <c r="AN256" s="213" t="s">
        <v>416</v>
      </c>
      <c r="AO256" s="168"/>
      <c r="AP256" s="572"/>
      <c r="AQ256" s="166"/>
      <c r="AR256" s="214" t="s">
        <v>443</v>
      </c>
      <c r="AS256" s="560" t="s">
        <v>444</v>
      </c>
      <c r="AT256" s="561"/>
      <c r="AU256" s="213" t="s">
        <v>416</v>
      </c>
      <c r="AV256" s="168"/>
      <c r="AW256" s="572"/>
      <c r="AX256" s="166"/>
      <c r="AY256" s="214" t="s">
        <v>443</v>
      </c>
      <c r="AZ256" s="560" t="s">
        <v>444</v>
      </c>
      <c r="BA256" s="561"/>
      <c r="BB256" s="213" t="s">
        <v>416</v>
      </c>
      <c r="BC256" s="168"/>
      <c r="BD256" s="572"/>
    </row>
    <row r="257" spans="1:56" ht="23.25" customHeight="1" thickBot="1" x14ac:dyDescent="0.3">
      <c r="A257" s="166"/>
      <c r="B257" s="195" t="s">
        <v>418</v>
      </c>
      <c r="C257" s="529" t="s">
        <v>445</v>
      </c>
      <c r="D257" s="530"/>
      <c r="E257" s="196"/>
      <c r="F257" s="176" t="str">
        <f>IF(E257="X",2,"")</f>
        <v/>
      </c>
      <c r="G257" s="572"/>
      <c r="H257" s="166"/>
      <c r="I257" s="195" t="s">
        <v>418</v>
      </c>
      <c r="J257" s="529" t="s">
        <v>445</v>
      </c>
      <c r="K257" s="530"/>
      <c r="L257" s="196"/>
      <c r="M257" s="176" t="str">
        <f>IF(L257="X",2,"")</f>
        <v/>
      </c>
      <c r="N257" s="572"/>
      <c r="O257" s="166"/>
      <c r="P257" s="195" t="s">
        <v>418</v>
      </c>
      <c r="Q257" s="529" t="s">
        <v>445</v>
      </c>
      <c r="R257" s="530"/>
      <c r="S257" s="196"/>
      <c r="T257" s="176" t="str">
        <f>IF(S257="X",2,"")</f>
        <v/>
      </c>
      <c r="U257" s="572"/>
      <c r="V257" s="166"/>
      <c r="W257" s="195" t="s">
        <v>418</v>
      </c>
      <c r="X257" s="529" t="s">
        <v>445</v>
      </c>
      <c r="Y257" s="530"/>
      <c r="Z257" s="196"/>
      <c r="AA257" s="176" t="str">
        <f>IF(Z257="X",2,"")</f>
        <v/>
      </c>
      <c r="AB257" s="572"/>
      <c r="AC257" s="166"/>
      <c r="AD257" s="195" t="s">
        <v>418</v>
      </c>
      <c r="AE257" s="529" t="s">
        <v>445</v>
      </c>
      <c r="AF257" s="530"/>
      <c r="AG257" s="196"/>
      <c r="AH257" s="176" t="str">
        <f>IF(AG257="X",2,"")</f>
        <v/>
      </c>
      <c r="AI257" s="572"/>
      <c r="AJ257" s="166"/>
      <c r="AK257" s="195" t="s">
        <v>418</v>
      </c>
      <c r="AL257" s="529" t="s">
        <v>445</v>
      </c>
      <c r="AM257" s="530"/>
      <c r="AN257" s="196"/>
      <c r="AO257" s="176" t="str">
        <f>IF(AN257="X",2,"")</f>
        <v/>
      </c>
      <c r="AP257" s="572"/>
      <c r="AQ257" s="166"/>
      <c r="AR257" s="195" t="s">
        <v>418</v>
      </c>
      <c r="AS257" s="529" t="s">
        <v>445</v>
      </c>
      <c r="AT257" s="530"/>
      <c r="AU257" s="196"/>
      <c r="AV257" s="176" t="str">
        <f>IF(AU257="X",2,"")</f>
        <v/>
      </c>
      <c r="AW257" s="572"/>
      <c r="AX257" s="166"/>
      <c r="AY257" s="195" t="s">
        <v>418</v>
      </c>
      <c r="AZ257" s="529" t="s">
        <v>445</v>
      </c>
      <c r="BA257" s="530"/>
      <c r="BB257" s="196"/>
      <c r="BC257" s="176" t="str">
        <f>IF(BB257="X",2,"")</f>
        <v/>
      </c>
      <c r="BD257" s="572"/>
    </row>
    <row r="258" spans="1:56" ht="23.25" customHeight="1" thickBot="1" x14ac:dyDescent="0.3">
      <c r="A258" s="166"/>
      <c r="B258" s="197" t="s">
        <v>419</v>
      </c>
      <c r="C258" s="529" t="s">
        <v>446</v>
      </c>
      <c r="D258" s="530"/>
      <c r="E258" s="196"/>
      <c r="F258" s="176" t="str">
        <f>IF(E258="X",1,"")</f>
        <v/>
      </c>
      <c r="G258" s="572"/>
      <c r="H258" s="166"/>
      <c r="I258" s="197" t="s">
        <v>419</v>
      </c>
      <c r="J258" s="529" t="s">
        <v>446</v>
      </c>
      <c r="K258" s="530"/>
      <c r="L258" s="196"/>
      <c r="M258" s="176" t="str">
        <f>IF(L258="X",1,"")</f>
        <v/>
      </c>
      <c r="N258" s="572"/>
      <c r="O258" s="166"/>
      <c r="P258" s="197" t="s">
        <v>419</v>
      </c>
      <c r="Q258" s="529" t="s">
        <v>446</v>
      </c>
      <c r="R258" s="530"/>
      <c r="S258" s="196"/>
      <c r="T258" s="176" t="str">
        <f>IF(S258="X",1,"")</f>
        <v/>
      </c>
      <c r="U258" s="572"/>
      <c r="V258" s="166"/>
      <c r="W258" s="197" t="s">
        <v>419</v>
      </c>
      <c r="X258" s="529" t="s">
        <v>446</v>
      </c>
      <c r="Y258" s="530"/>
      <c r="Z258" s="196"/>
      <c r="AA258" s="176" t="str">
        <f>IF(Z258="X",1,"")</f>
        <v/>
      </c>
      <c r="AB258" s="572"/>
      <c r="AC258" s="166"/>
      <c r="AD258" s="197" t="s">
        <v>419</v>
      </c>
      <c r="AE258" s="529" t="s">
        <v>446</v>
      </c>
      <c r="AF258" s="530"/>
      <c r="AG258" s="196"/>
      <c r="AH258" s="176" t="str">
        <f>IF(AG258="X",1,"")</f>
        <v/>
      </c>
      <c r="AI258" s="572"/>
      <c r="AJ258" s="166"/>
      <c r="AK258" s="197" t="s">
        <v>419</v>
      </c>
      <c r="AL258" s="529" t="s">
        <v>446</v>
      </c>
      <c r="AM258" s="530"/>
      <c r="AN258" s="196"/>
      <c r="AO258" s="176" t="str">
        <f>IF(AN258="X",1,"")</f>
        <v/>
      </c>
      <c r="AP258" s="572"/>
      <c r="AQ258" s="166"/>
      <c r="AR258" s="197" t="s">
        <v>419</v>
      </c>
      <c r="AS258" s="529" t="s">
        <v>446</v>
      </c>
      <c r="AT258" s="530"/>
      <c r="AU258" s="196"/>
      <c r="AV258" s="176" t="str">
        <f>IF(AU258="X",1,"")</f>
        <v/>
      </c>
      <c r="AW258" s="572"/>
      <c r="AX258" s="166"/>
      <c r="AY258" s="197" t="s">
        <v>419</v>
      </c>
      <c r="AZ258" s="529" t="s">
        <v>446</v>
      </c>
      <c r="BA258" s="530"/>
      <c r="BB258" s="196"/>
      <c r="BC258" s="176" t="str">
        <f>IF(BB258="X",1,"")</f>
        <v/>
      </c>
      <c r="BD258" s="572"/>
    </row>
    <row r="259" spans="1:56" ht="23.25" customHeight="1" thickBot="1" x14ac:dyDescent="0.3">
      <c r="A259" s="162"/>
      <c r="B259" s="198" t="s">
        <v>452</v>
      </c>
      <c r="C259" s="529" t="s">
        <v>447</v>
      </c>
      <c r="D259" s="530"/>
      <c r="E259" s="196"/>
      <c r="F259" s="176" t="str">
        <f>IF(E259="X",0.1,"")</f>
        <v/>
      </c>
      <c r="G259" s="572"/>
      <c r="H259" s="162"/>
      <c r="I259" s="198" t="s">
        <v>452</v>
      </c>
      <c r="J259" s="529" t="s">
        <v>447</v>
      </c>
      <c r="K259" s="530"/>
      <c r="L259" s="196"/>
      <c r="M259" s="176" t="str">
        <f>IF(L259="X",0.1,"")</f>
        <v/>
      </c>
      <c r="N259" s="572"/>
      <c r="O259" s="162"/>
      <c r="P259" s="198" t="s">
        <v>452</v>
      </c>
      <c r="Q259" s="529" t="s">
        <v>447</v>
      </c>
      <c r="R259" s="530"/>
      <c r="S259" s="196"/>
      <c r="T259" s="176" t="str">
        <f>IF(S259="X",0.1,"")</f>
        <v/>
      </c>
      <c r="U259" s="572"/>
      <c r="V259" s="162"/>
      <c r="W259" s="198" t="s">
        <v>452</v>
      </c>
      <c r="X259" s="529" t="s">
        <v>447</v>
      </c>
      <c r="Y259" s="530"/>
      <c r="Z259" s="196"/>
      <c r="AA259" s="176" t="str">
        <f>IF(Z259="X",0.1,"")</f>
        <v/>
      </c>
      <c r="AB259" s="572"/>
      <c r="AC259" s="162"/>
      <c r="AD259" s="198" t="s">
        <v>452</v>
      </c>
      <c r="AE259" s="529" t="s">
        <v>447</v>
      </c>
      <c r="AF259" s="530"/>
      <c r="AG259" s="196"/>
      <c r="AH259" s="176" t="str">
        <f>IF(AG259="X",0.1,"")</f>
        <v/>
      </c>
      <c r="AI259" s="572"/>
      <c r="AJ259" s="162"/>
      <c r="AK259" s="198" t="s">
        <v>452</v>
      </c>
      <c r="AL259" s="529" t="s">
        <v>447</v>
      </c>
      <c r="AM259" s="530"/>
      <c r="AN259" s="196"/>
      <c r="AO259" s="176" t="str">
        <f>IF(AN259="X",0.1,"")</f>
        <v/>
      </c>
      <c r="AP259" s="572"/>
      <c r="AQ259" s="162"/>
      <c r="AR259" s="198" t="s">
        <v>452</v>
      </c>
      <c r="AS259" s="529" t="s">
        <v>447</v>
      </c>
      <c r="AT259" s="530"/>
      <c r="AU259" s="196"/>
      <c r="AV259" s="176" t="str">
        <f>IF(AU259="X",0.1,"")</f>
        <v/>
      </c>
      <c r="AW259" s="572"/>
      <c r="AX259" s="162"/>
      <c r="AY259" s="198" t="s">
        <v>452</v>
      </c>
      <c r="AZ259" s="529" t="s">
        <v>447</v>
      </c>
      <c r="BA259" s="530"/>
      <c r="BB259" s="196"/>
      <c r="BC259" s="176" t="str">
        <f>IF(BB259="X",0.1,"")</f>
        <v/>
      </c>
      <c r="BD259" s="572"/>
    </row>
    <row r="260" spans="1:56" ht="23.25" customHeight="1" thickBot="1" x14ac:dyDescent="0.3">
      <c r="A260" s="191"/>
      <c r="B260" s="507" t="s">
        <v>454</v>
      </c>
      <c r="C260" s="508"/>
      <c r="D260" s="507" t="str">
        <f>IF(F260=2,"FUERTE",IF(F260=1,"MODERADO",IF(F260=0.1,"DÉBIL","")))</f>
        <v/>
      </c>
      <c r="E260" s="508"/>
      <c r="F260" s="176">
        <f>SUM(F257:F259)</f>
        <v>0</v>
      </c>
      <c r="G260" s="572"/>
      <c r="H260" s="191"/>
      <c r="I260" s="507" t="s">
        <v>454</v>
      </c>
      <c r="J260" s="508"/>
      <c r="K260" s="507" t="str">
        <f>IF(M260=2,"FUERTE",IF(M260=1,"MODERADO",IF(M260=0.1,"DÉBIL","")))</f>
        <v/>
      </c>
      <c r="L260" s="508"/>
      <c r="M260" s="176">
        <f>SUM(M257:M259)</f>
        <v>0</v>
      </c>
      <c r="N260" s="572"/>
      <c r="O260" s="191"/>
      <c r="P260" s="507" t="s">
        <v>454</v>
      </c>
      <c r="Q260" s="508"/>
      <c r="R260" s="507" t="str">
        <f>IF(T260=2,"FUERTE",IF(T260=1,"MODERADO",IF(T260=0.1,"DÉBIL","")))</f>
        <v/>
      </c>
      <c r="S260" s="508"/>
      <c r="T260" s="176">
        <f>SUM(T257:T259)</f>
        <v>0</v>
      </c>
      <c r="U260" s="572"/>
      <c r="V260" s="191"/>
      <c r="W260" s="507" t="s">
        <v>454</v>
      </c>
      <c r="X260" s="508"/>
      <c r="Y260" s="507" t="str">
        <f>IF(AA260=2,"FUERTE",IF(AA260=1,"MODERADO",IF(AA260=0.1,"DÉBIL","")))</f>
        <v/>
      </c>
      <c r="Z260" s="508"/>
      <c r="AA260" s="176">
        <f>SUM(AA257:AA259)</f>
        <v>0</v>
      </c>
      <c r="AB260" s="572"/>
      <c r="AC260" s="191"/>
      <c r="AD260" s="507" t="s">
        <v>454</v>
      </c>
      <c r="AE260" s="508"/>
      <c r="AF260" s="507" t="str">
        <f>IF(AH260=2,"FUERTE",IF(AH260=1,"MODERADO",IF(AH260=0.1,"DÉBIL","")))</f>
        <v/>
      </c>
      <c r="AG260" s="508"/>
      <c r="AH260" s="176">
        <f>SUM(AH257:AH259)</f>
        <v>0</v>
      </c>
      <c r="AI260" s="572"/>
      <c r="AJ260" s="191"/>
      <c r="AK260" s="507" t="s">
        <v>454</v>
      </c>
      <c r="AL260" s="508"/>
      <c r="AM260" s="507" t="str">
        <f>IF(AO260=2,"FUERTE",IF(AO260=1,"MODERADO",IF(AO260=0.1,"DÉBIL","")))</f>
        <v/>
      </c>
      <c r="AN260" s="508"/>
      <c r="AO260" s="176">
        <f>SUM(AO257:AO259)</f>
        <v>0</v>
      </c>
      <c r="AP260" s="572"/>
      <c r="AQ260" s="191"/>
      <c r="AR260" s="507" t="s">
        <v>454</v>
      </c>
      <c r="AS260" s="508"/>
      <c r="AT260" s="507" t="str">
        <f>IF(AV260=2,"FUERTE",IF(AV260=1,"MODERADO",IF(AV260=0.1,"DÉBIL","")))</f>
        <v/>
      </c>
      <c r="AU260" s="508"/>
      <c r="AV260" s="176">
        <f>SUM(AV257:AV259)</f>
        <v>0</v>
      </c>
      <c r="AW260" s="572"/>
      <c r="AX260" s="191"/>
      <c r="AY260" s="507" t="s">
        <v>454</v>
      </c>
      <c r="AZ260" s="508"/>
      <c r="BA260" s="507" t="str">
        <f>IF(BC260=2,"FUERTE",IF(BC260=1,"MODERADO",IF(BC260=0.1,"DÉBIL","")))</f>
        <v/>
      </c>
      <c r="BB260" s="508"/>
      <c r="BC260" s="176">
        <f>SUM(BC257:BC259)</f>
        <v>0</v>
      </c>
      <c r="BD260" s="572"/>
    </row>
    <row r="261" spans="1:56" ht="37.5" customHeight="1" thickBot="1" x14ac:dyDescent="0.3">
      <c r="A261" s="162"/>
      <c r="B261" s="199"/>
      <c r="C261" s="199"/>
      <c r="D261" s="199"/>
      <c r="E261" s="199"/>
      <c r="F261" s="164"/>
      <c r="G261" s="572"/>
      <c r="H261" s="162"/>
      <c r="I261" s="199"/>
      <c r="J261" s="199"/>
      <c r="K261" s="199"/>
      <c r="L261" s="199"/>
      <c r="M261" s="164"/>
      <c r="N261" s="572"/>
      <c r="O261" s="162"/>
      <c r="P261" s="199"/>
      <c r="Q261" s="199"/>
      <c r="R261" s="199"/>
      <c r="S261" s="199"/>
      <c r="T261" s="164"/>
      <c r="U261" s="572"/>
      <c r="V261" s="162"/>
      <c r="W261" s="199"/>
      <c r="X261" s="199"/>
      <c r="Y261" s="199"/>
      <c r="Z261" s="199"/>
      <c r="AA261" s="164"/>
      <c r="AB261" s="572"/>
      <c r="AC261" s="162"/>
      <c r="AD261" s="199"/>
      <c r="AE261" s="199"/>
      <c r="AF261" s="199"/>
      <c r="AG261" s="199"/>
      <c r="AH261" s="164"/>
      <c r="AI261" s="572"/>
      <c r="AJ261" s="162"/>
      <c r="AK261" s="199"/>
      <c r="AL261" s="199"/>
      <c r="AM261" s="199"/>
      <c r="AN261" s="199"/>
      <c r="AO261" s="164"/>
      <c r="AP261" s="572"/>
      <c r="AQ261" s="162"/>
      <c r="AR261" s="199"/>
      <c r="AS261" s="199"/>
      <c r="AT261" s="199"/>
      <c r="AU261" s="199"/>
      <c r="AV261" s="164"/>
      <c r="AW261" s="572"/>
      <c r="AX261" s="162"/>
      <c r="AY261" s="199"/>
      <c r="AZ261" s="199"/>
      <c r="BA261" s="199"/>
      <c r="BB261" s="199"/>
      <c r="BC261" s="164"/>
      <c r="BD261" s="572"/>
    </row>
    <row r="262" spans="1:56" ht="18.75" thickBot="1" x14ac:dyDescent="0.3">
      <c r="A262" s="166"/>
      <c r="B262" s="531" t="s">
        <v>448</v>
      </c>
      <c r="C262" s="532"/>
      <c r="D262" s="532"/>
      <c r="E262" s="533"/>
      <c r="F262" s="168"/>
      <c r="G262" s="572"/>
      <c r="H262" s="166"/>
      <c r="I262" s="531" t="s">
        <v>448</v>
      </c>
      <c r="J262" s="532"/>
      <c r="K262" s="532"/>
      <c r="L262" s="533"/>
      <c r="M262" s="168"/>
      <c r="N262" s="572"/>
      <c r="O262" s="166"/>
      <c r="P262" s="531" t="s">
        <v>448</v>
      </c>
      <c r="Q262" s="532"/>
      <c r="R262" s="532"/>
      <c r="S262" s="533"/>
      <c r="T262" s="168"/>
      <c r="U262" s="572"/>
      <c r="V262" s="166"/>
      <c r="W262" s="531" t="s">
        <v>448</v>
      </c>
      <c r="X262" s="532"/>
      <c r="Y262" s="532"/>
      <c r="Z262" s="533"/>
      <c r="AA262" s="168"/>
      <c r="AB262" s="572"/>
      <c r="AC262" s="166"/>
      <c r="AD262" s="531" t="s">
        <v>448</v>
      </c>
      <c r="AE262" s="532"/>
      <c r="AF262" s="532"/>
      <c r="AG262" s="533"/>
      <c r="AH262" s="168"/>
      <c r="AI262" s="572"/>
      <c r="AJ262" s="166"/>
      <c r="AK262" s="531" t="s">
        <v>448</v>
      </c>
      <c r="AL262" s="532"/>
      <c r="AM262" s="532"/>
      <c r="AN262" s="533"/>
      <c r="AO262" s="168"/>
      <c r="AP262" s="572"/>
      <c r="AQ262" s="166"/>
      <c r="AR262" s="531" t="s">
        <v>448</v>
      </c>
      <c r="AS262" s="532"/>
      <c r="AT262" s="532"/>
      <c r="AU262" s="533"/>
      <c r="AV262" s="168"/>
      <c r="AW262" s="572"/>
      <c r="AX262" s="166"/>
      <c r="AY262" s="531" t="s">
        <v>448</v>
      </c>
      <c r="AZ262" s="532"/>
      <c r="BA262" s="532"/>
      <c r="BB262" s="533"/>
      <c r="BC262" s="168"/>
      <c r="BD262" s="572"/>
    </row>
    <row r="263" spans="1:56" ht="76.5" customHeight="1" thickBot="1" x14ac:dyDescent="0.3">
      <c r="A263" s="166"/>
      <c r="B263" s="215" t="s">
        <v>449</v>
      </c>
      <c r="C263" s="215" t="s">
        <v>453</v>
      </c>
      <c r="D263" s="215" t="s">
        <v>450</v>
      </c>
      <c r="E263" s="215" t="s">
        <v>451</v>
      </c>
      <c r="F263" s="168"/>
      <c r="G263" s="572"/>
      <c r="H263" s="166"/>
      <c r="I263" s="215" t="s">
        <v>449</v>
      </c>
      <c r="J263" s="215" t="s">
        <v>453</v>
      </c>
      <c r="K263" s="215" t="s">
        <v>450</v>
      </c>
      <c r="L263" s="215" t="s">
        <v>451</v>
      </c>
      <c r="M263" s="168"/>
      <c r="N263" s="572"/>
      <c r="O263" s="166"/>
      <c r="P263" s="215" t="s">
        <v>449</v>
      </c>
      <c r="Q263" s="215" t="s">
        <v>453</v>
      </c>
      <c r="R263" s="215" t="s">
        <v>450</v>
      </c>
      <c r="S263" s="215" t="s">
        <v>451</v>
      </c>
      <c r="T263" s="168"/>
      <c r="U263" s="572"/>
      <c r="V263" s="166"/>
      <c r="W263" s="215" t="s">
        <v>449</v>
      </c>
      <c r="X263" s="215" t="s">
        <v>453</v>
      </c>
      <c r="Y263" s="215" t="s">
        <v>450</v>
      </c>
      <c r="Z263" s="215" t="s">
        <v>451</v>
      </c>
      <c r="AA263" s="168"/>
      <c r="AB263" s="572"/>
      <c r="AC263" s="166"/>
      <c r="AD263" s="215" t="s">
        <v>449</v>
      </c>
      <c r="AE263" s="215" t="s">
        <v>453</v>
      </c>
      <c r="AF263" s="215" t="s">
        <v>450</v>
      </c>
      <c r="AG263" s="215" t="s">
        <v>451</v>
      </c>
      <c r="AH263" s="168"/>
      <c r="AI263" s="572"/>
      <c r="AJ263" s="166"/>
      <c r="AK263" s="215" t="s">
        <v>449</v>
      </c>
      <c r="AL263" s="215" t="s">
        <v>453</v>
      </c>
      <c r="AM263" s="215" t="s">
        <v>450</v>
      </c>
      <c r="AN263" s="215" t="s">
        <v>451</v>
      </c>
      <c r="AO263" s="168"/>
      <c r="AP263" s="572"/>
      <c r="AQ263" s="166"/>
      <c r="AR263" s="215" t="s">
        <v>449</v>
      </c>
      <c r="AS263" s="215" t="s">
        <v>453</v>
      </c>
      <c r="AT263" s="215" t="s">
        <v>450</v>
      </c>
      <c r="AU263" s="215" t="s">
        <v>451</v>
      </c>
      <c r="AV263" s="168"/>
      <c r="AW263" s="572"/>
      <c r="AX263" s="166"/>
      <c r="AY263" s="215" t="s">
        <v>449</v>
      </c>
      <c r="AZ263" s="215" t="s">
        <v>453</v>
      </c>
      <c r="BA263" s="215" t="s">
        <v>450</v>
      </c>
      <c r="BB263" s="215" t="s">
        <v>451</v>
      </c>
      <c r="BC263" s="168"/>
      <c r="BD263" s="572"/>
    </row>
    <row r="264" spans="1:56" ht="24.75" customHeight="1" thickBot="1" x14ac:dyDescent="0.3">
      <c r="A264" s="166"/>
      <c r="B264" s="196" t="str">
        <f>IF(D253=0,"",IF(D253&lt;=85,"DÉBIL",IF(D253&lt;=95,"MODERADO",IF(D253&lt;=100,"FUERTE"))))</f>
        <v/>
      </c>
      <c r="C264" s="196" t="str">
        <f>D260</f>
        <v/>
      </c>
      <c r="D264" s="202" t="str">
        <f>IFERROR(IF(D265=0,"DÉBIL",IF(D265&lt;=50,"MODERADO",IF(D265=100,"FUERTE",""))),"")</f>
        <v/>
      </c>
      <c r="E264" s="196" t="str">
        <f>IF(D264="FUERTE","NO",IF(D264="MODERADO","SI",IF(D264="DÉBIL","SI","")))</f>
        <v/>
      </c>
      <c r="F264" s="168"/>
      <c r="G264" s="572"/>
      <c r="H264" s="166"/>
      <c r="I264" s="196" t="str">
        <f>IF(K253=0,"",IF(K253&lt;=85,"DÉBIL",IF(K253&lt;=95,"MODERADO",IF(K253&lt;=100,"FUERTE"))))</f>
        <v/>
      </c>
      <c r="J264" s="196" t="str">
        <f>K260</f>
        <v/>
      </c>
      <c r="K264" s="202" t="str">
        <f>IFERROR(IF(K265=0,"DÉBIL",IF(K265&lt;=50,"MODERADO",IF(K265=100,"FUERTE",""))),"")</f>
        <v/>
      </c>
      <c r="L264" s="196" t="str">
        <f>IF(K264="FUERTE","NO",IF(K264="MODERADO","SI",IF(K264="DÉBIL","SI","")))</f>
        <v/>
      </c>
      <c r="M264" s="168"/>
      <c r="N264" s="572"/>
      <c r="O264" s="166"/>
      <c r="P264" s="196" t="str">
        <f>IF(R253=0,"",IF(R253&lt;=85,"DÉBIL",IF(R253&lt;=95,"MODERADO",IF(R253&lt;=100,"FUERTE"))))</f>
        <v/>
      </c>
      <c r="Q264" s="196" t="str">
        <f>R260</f>
        <v/>
      </c>
      <c r="R264" s="202" t="str">
        <f>IFERROR(IF(R265=0,"DÉBIL",IF(R265&lt;=50,"MODERADO",IF(R265=100,"FUERTE",""))),"")</f>
        <v/>
      </c>
      <c r="S264" s="196" t="str">
        <f>IF(R264="FUERTE","NO",IF(R264="MODERADO","SI",IF(R264="DÉBIL","SI","")))</f>
        <v/>
      </c>
      <c r="T264" s="168"/>
      <c r="U264" s="572"/>
      <c r="V264" s="166"/>
      <c r="W264" s="196" t="str">
        <f>IF(Y253=0,"",IF(Y253&lt;=85,"DÉBIL",IF(Y253&lt;=95,"MODERADO",IF(Y253&lt;=100,"FUERTE"))))</f>
        <v/>
      </c>
      <c r="X264" s="196" t="str">
        <f>Y260</f>
        <v/>
      </c>
      <c r="Y264" s="202" t="str">
        <f>IFERROR(IF(Y265=0,"DÉBIL",IF(Y265&lt;=50,"MODERADO",IF(Y265=100,"FUERTE",""))),"")</f>
        <v/>
      </c>
      <c r="Z264" s="196" t="str">
        <f>IF(Y264="FUERTE","NO",IF(Y264="MODERADO","SI",IF(Y264="DÉBIL","SI","")))</f>
        <v/>
      </c>
      <c r="AA264" s="168"/>
      <c r="AB264" s="572"/>
      <c r="AC264" s="166"/>
      <c r="AD264" s="196" t="str">
        <f>IF(AF253=0,"",IF(AF253&lt;=85,"DÉBIL",IF(AF253&lt;=95,"MODERADO",IF(AF253&lt;=100,"FUERTE"))))</f>
        <v/>
      </c>
      <c r="AE264" s="196" t="str">
        <f>AF260</f>
        <v/>
      </c>
      <c r="AF264" s="202" t="str">
        <f>IFERROR(IF(AF265=0,"DÉBIL",IF(AF265&lt;=50,"MODERADO",IF(AF265=100,"FUERTE",""))),"")</f>
        <v/>
      </c>
      <c r="AG264" s="196" t="str">
        <f>IF(AF264="FUERTE","NO",IF(AF264="MODERADO","SI",IF(AF264="DÉBIL","SI","")))</f>
        <v/>
      </c>
      <c r="AH264" s="168"/>
      <c r="AI264" s="572"/>
      <c r="AJ264" s="166"/>
      <c r="AK264" s="196" t="str">
        <f>IF(AM253=0,"",IF(AM253&lt;=85,"DÉBIL",IF(AM253&lt;=95,"MODERADO",IF(AM253&lt;=100,"FUERTE"))))</f>
        <v/>
      </c>
      <c r="AL264" s="196" t="str">
        <f>AM260</f>
        <v/>
      </c>
      <c r="AM264" s="202" t="str">
        <f>IFERROR(IF(AM265=0,"DÉBIL",IF(AM265&lt;=50,"MODERADO",IF(AM265=100,"FUERTE",""))),"")</f>
        <v/>
      </c>
      <c r="AN264" s="196" t="str">
        <f>IF(AM264="FUERTE","NO",IF(AM264="MODERADO","SI",IF(AM264="DÉBIL","SI","")))</f>
        <v/>
      </c>
      <c r="AO264" s="168"/>
      <c r="AP264" s="572"/>
      <c r="AQ264" s="166"/>
      <c r="AR264" s="196" t="str">
        <f>IF(AT253=0,"",IF(AT253&lt;=85,"DÉBIL",IF(AT253&lt;=95,"MODERADO",IF(AT253&lt;=100,"FUERTE"))))</f>
        <v/>
      </c>
      <c r="AS264" s="196" t="str">
        <f>AT260</f>
        <v/>
      </c>
      <c r="AT264" s="202" t="str">
        <f>IFERROR(IF(AT265=0,"DÉBIL",IF(AT265&lt;=50,"MODERADO",IF(AT265=100,"FUERTE",""))),"")</f>
        <v/>
      </c>
      <c r="AU264" s="196" t="str">
        <f>IF(AT264="FUERTE","NO",IF(AT264="MODERADO","SI",IF(AT264="DÉBIL","SI","")))</f>
        <v/>
      </c>
      <c r="AV264" s="168"/>
      <c r="AW264" s="572"/>
      <c r="AX264" s="166"/>
      <c r="AY264" s="196" t="str">
        <f>IF(BA253=0,"",IF(BA253&lt;=85,"DÉBIL",IF(BA253&lt;=95,"MODERADO",IF(BA253&lt;=100,"FUERTE"))))</f>
        <v/>
      </c>
      <c r="AZ264" s="196" t="str">
        <f>BA260</f>
        <v/>
      </c>
      <c r="BA264" s="202" t="str">
        <f>IFERROR(IF(BA265=0,"DÉBIL",IF(BA265&lt;=50,"MODERADO",IF(BA265=100,"FUERTE",""))),"")</f>
        <v/>
      </c>
      <c r="BB264" s="196" t="str">
        <f>IF(BA264="FUERTE","NO",IF(BA264="MODERADO","SI",IF(BA264="DÉBIL","SI","")))</f>
        <v/>
      </c>
      <c r="BC264" s="168"/>
      <c r="BD264" s="572"/>
    </row>
    <row r="265" spans="1:56" ht="15" hidden="1" customHeight="1" x14ac:dyDescent="0.25">
      <c r="A265" s="166"/>
      <c r="B265" s="203" t="str">
        <f>IF(B264="FUERTE",50,IF(B264="MODERADO",25,IF(B264="DÉBIL",0,"")))</f>
        <v/>
      </c>
      <c r="C265" s="203" t="str">
        <f>IF(C264="FUERTE",2,IF(C264="MODERADO",1,IF(C264="DÉBIL",0,"")))</f>
        <v/>
      </c>
      <c r="D265" s="203" t="e">
        <f>+C265*B265</f>
        <v>#VALUE!</v>
      </c>
      <c r="E265" s="203"/>
      <c r="F265" s="168"/>
      <c r="G265" s="572"/>
      <c r="H265" s="166"/>
      <c r="I265" s="203" t="str">
        <f>IF(I264="FUERTE",50,IF(I264="MODERADO",25,IF(I264="DÉBIL",0,"")))</f>
        <v/>
      </c>
      <c r="J265" s="203" t="str">
        <f>IF(J264="FUERTE",2,IF(J264="MODERADO",1,IF(J264="DÉBIL",0,"")))</f>
        <v/>
      </c>
      <c r="K265" s="203" t="e">
        <f>+J265*I265</f>
        <v>#VALUE!</v>
      </c>
      <c r="L265" s="203"/>
      <c r="M265" s="168"/>
      <c r="N265" s="572"/>
      <c r="O265" s="166"/>
      <c r="P265" s="203" t="str">
        <f>IF(P264="FUERTE",50,IF(P264="MODERADO",25,IF(P264="DÉBIL",0,"")))</f>
        <v/>
      </c>
      <c r="Q265" s="203" t="str">
        <f>IF(Q264="FUERTE",2,IF(Q264="MODERADO",1,IF(Q264="DÉBIL",0,"")))</f>
        <v/>
      </c>
      <c r="R265" s="203" t="e">
        <f>+Q265*P265</f>
        <v>#VALUE!</v>
      </c>
      <c r="S265" s="203"/>
      <c r="T265" s="168"/>
      <c r="U265" s="572"/>
      <c r="V265" s="166"/>
      <c r="W265" s="203" t="str">
        <f>IF(W264="FUERTE",50,IF(W264="MODERADO",25,IF(W264="DÉBIL",0,"")))</f>
        <v/>
      </c>
      <c r="X265" s="203" t="str">
        <f>IF(X264="FUERTE",2,IF(X264="MODERADO",1,IF(X264="DÉBIL",0,"")))</f>
        <v/>
      </c>
      <c r="Y265" s="203" t="e">
        <f>+X265*W265</f>
        <v>#VALUE!</v>
      </c>
      <c r="Z265" s="203"/>
      <c r="AA265" s="168"/>
      <c r="AB265" s="572"/>
      <c r="AC265" s="166"/>
      <c r="AD265" s="203" t="str">
        <f>IF(AD264="FUERTE",50,IF(AD264="MODERADO",25,IF(AD264="DÉBIL",0,"")))</f>
        <v/>
      </c>
      <c r="AE265" s="203" t="str">
        <f>IF(AE264="FUERTE",2,IF(AE264="MODERADO",1,IF(AE264="DÉBIL",0,"")))</f>
        <v/>
      </c>
      <c r="AF265" s="203" t="e">
        <f>+AE265*AD265</f>
        <v>#VALUE!</v>
      </c>
      <c r="AG265" s="203"/>
      <c r="AH265" s="168"/>
      <c r="AI265" s="572"/>
      <c r="AJ265" s="166"/>
      <c r="AK265" s="203" t="str">
        <f>IF(AK264="FUERTE",50,IF(AK264="MODERADO",25,IF(AK264="DÉBIL",0,"")))</f>
        <v/>
      </c>
      <c r="AL265" s="203" t="str">
        <f>IF(AL264="FUERTE",2,IF(AL264="MODERADO",1,IF(AL264="DÉBIL",0,"")))</f>
        <v/>
      </c>
      <c r="AM265" s="203" t="e">
        <f>+AL265*AK265</f>
        <v>#VALUE!</v>
      </c>
      <c r="AN265" s="203"/>
      <c r="AO265" s="168"/>
      <c r="AP265" s="572"/>
      <c r="AQ265" s="166"/>
      <c r="AR265" s="203" t="str">
        <f>IF(AR264="FUERTE",50,IF(AR264="MODERADO",25,IF(AR264="DÉBIL",0,"")))</f>
        <v/>
      </c>
      <c r="AS265" s="203" t="str">
        <f>IF(AS264="FUERTE",2,IF(AS264="MODERADO",1,IF(AS264="DÉBIL",0,"")))</f>
        <v/>
      </c>
      <c r="AT265" s="203" t="e">
        <f>+AS265*AR265</f>
        <v>#VALUE!</v>
      </c>
      <c r="AU265" s="203"/>
      <c r="AV265" s="168"/>
      <c r="AW265" s="572"/>
      <c r="AX265" s="166"/>
      <c r="AY265" s="203" t="str">
        <f>IF(AY264="FUERTE",50,IF(AY264="MODERADO",25,IF(AY264="DÉBIL",0,"")))</f>
        <v/>
      </c>
      <c r="AZ265" s="203" t="str">
        <f>IF(AZ264="FUERTE",2,IF(AZ264="MODERADO",1,IF(AZ264="DÉBIL",0,"")))</f>
        <v/>
      </c>
      <c r="BA265" s="203" t="e">
        <f>+AZ265*AY265</f>
        <v>#VALUE!</v>
      </c>
      <c r="BB265" s="203"/>
      <c r="BC265" s="168"/>
      <c r="BD265" s="572"/>
    </row>
    <row r="266" spans="1:56" x14ac:dyDescent="0.25">
      <c r="A266" s="162"/>
      <c r="B266" s="192"/>
      <c r="C266" s="192"/>
      <c r="D266" s="192"/>
      <c r="E266" s="192"/>
      <c r="F266" s="164"/>
      <c r="G266" s="572"/>
      <c r="H266" s="162"/>
      <c r="I266" s="192"/>
      <c r="J266" s="192"/>
      <c r="K266" s="192"/>
      <c r="L266" s="192"/>
      <c r="M266" s="164"/>
      <c r="N266" s="572"/>
      <c r="O266" s="162"/>
      <c r="P266" s="192"/>
      <c r="Q266" s="192"/>
      <c r="R266" s="192"/>
      <c r="S266" s="192"/>
      <c r="T266" s="164"/>
      <c r="U266" s="572"/>
      <c r="V266" s="162"/>
      <c r="W266" s="192"/>
      <c r="X266" s="192"/>
      <c r="Y266" s="192"/>
      <c r="Z266" s="192"/>
      <c r="AA266" s="164"/>
      <c r="AB266" s="572"/>
      <c r="AC266" s="162"/>
      <c r="AD266" s="192"/>
      <c r="AE266" s="192"/>
      <c r="AF266" s="192"/>
      <c r="AG266" s="192"/>
      <c r="AH266" s="164"/>
      <c r="AI266" s="572"/>
      <c r="AJ266" s="162"/>
      <c r="AK266" s="192"/>
      <c r="AL266" s="192"/>
      <c r="AM266" s="192"/>
      <c r="AN266" s="192"/>
      <c r="AO266" s="164"/>
      <c r="AP266" s="572"/>
      <c r="AQ266" s="162"/>
      <c r="AR266" s="192"/>
      <c r="AS266" s="192"/>
      <c r="AT266" s="192"/>
      <c r="AU266" s="192"/>
      <c r="AV266" s="164"/>
      <c r="AW266" s="572"/>
      <c r="AX266" s="162"/>
      <c r="AY266" s="192"/>
      <c r="AZ266" s="192"/>
      <c r="BA266" s="192"/>
      <c r="BB266" s="192"/>
      <c r="BC266" s="164"/>
      <c r="BD266" s="572"/>
    </row>
    <row r="267" spans="1:56" s="207" customFormat="1" ht="23.25" customHeight="1" x14ac:dyDescent="0.25">
      <c r="A267" s="568"/>
      <c r="B267" s="569"/>
      <c r="C267" s="569"/>
      <c r="D267" s="569"/>
      <c r="E267" s="569"/>
      <c r="F267" s="570"/>
      <c r="G267" s="572"/>
      <c r="H267" s="568"/>
      <c r="I267" s="569"/>
      <c r="J267" s="569"/>
      <c r="K267" s="569"/>
      <c r="L267" s="569"/>
      <c r="M267" s="570"/>
      <c r="N267" s="572"/>
      <c r="O267" s="568"/>
      <c r="P267" s="569"/>
      <c r="Q267" s="569"/>
      <c r="R267" s="569"/>
      <c r="S267" s="569"/>
      <c r="T267" s="570"/>
      <c r="U267" s="572"/>
      <c r="V267" s="568"/>
      <c r="W267" s="569"/>
      <c r="X267" s="569"/>
      <c r="Y267" s="569"/>
      <c r="Z267" s="569"/>
      <c r="AA267" s="570"/>
      <c r="AB267" s="572"/>
      <c r="AC267" s="568"/>
      <c r="AD267" s="569"/>
      <c r="AE267" s="569"/>
      <c r="AF267" s="569"/>
      <c r="AG267" s="569"/>
      <c r="AH267" s="570"/>
      <c r="AI267" s="572"/>
      <c r="AJ267" s="568"/>
      <c r="AK267" s="569"/>
      <c r="AL267" s="569"/>
      <c r="AM267" s="569"/>
      <c r="AN267" s="569"/>
      <c r="AO267" s="570"/>
      <c r="AP267" s="572"/>
      <c r="AQ267" s="568"/>
      <c r="AR267" s="569"/>
      <c r="AS267" s="569"/>
      <c r="AT267" s="569"/>
      <c r="AU267" s="569"/>
      <c r="AV267" s="570"/>
      <c r="AW267" s="572"/>
      <c r="AX267" s="568"/>
      <c r="AY267" s="569"/>
      <c r="AZ267" s="569"/>
      <c r="BA267" s="569"/>
      <c r="BB267" s="569"/>
      <c r="BC267" s="570"/>
      <c r="BD267" s="572"/>
    </row>
    <row r="268" spans="1:56" x14ac:dyDescent="0.25">
      <c r="A268" s="162"/>
      <c r="B268" s="163"/>
      <c r="C268" s="163"/>
      <c r="D268" s="163"/>
      <c r="E268" s="163"/>
      <c r="F268" s="164"/>
      <c r="G268" s="267"/>
      <c r="H268" s="162"/>
      <c r="I268" s="163"/>
      <c r="J268" s="163"/>
      <c r="K268" s="163"/>
      <c r="L268" s="163"/>
      <c r="M268" s="164"/>
      <c r="N268" s="267"/>
      <c r="O268" s="162"/>
      <c r="P268" s="163"/>
      <c r="Q268" s="163"/>
      <c r="R268" s="163"/>
      <c r="S268" s="163"/>
      <c r="T268" s="164"/>
      <c r="U268" s="267"/>
      <c r="V268" s="162"/>
      <c r="W268" s="163"/>
      <c r="X268" s="163"/>
      <c r="Y268" s="163"/>
      <c r="Z268" s="163"/>
      <c r="AA268" s="164"/>
      <c r="AB268" s="267"/>
      <c r="AC268" s="162"/>
      <c r="AD268" s="163"/>
      <c r="AE268" s="163"/>
      <c r="AF268" s="163"/>
      <c r="AG268" s="163"/>
      <c r="AH268" s="164"/>
      <c r="AI268" s="267"/>
      <c r="AJ268" s="162"/>
      <c r="AK268" s="163"/>
      <c r="AL268" s="163"/>
      <c r="AM268" s="163"/>
      <c r="AN268" s="163"/>
      <c r="AO268" s="164"/>
      <c r="AP268" s="267"/>
      <c r="AQ268" s="162"/>
      <c r="AR268" s="163"/>
      <c r="AS268" s="163"/>
      <c r="AT268" s="163"/>
      <c r="AU268" s="163"/>
      <c r="AV268" s="164"/>
      <c r="AW268" s="267"/>
      <c r="AX268" s="162"/>
      <c r="AY268" s="163"/>
      <c r="AZ268" s="163"/>
      <c r="BA268" s="163"/>
      <c r="BB268" s="163"/>
      <c r="BC268" s="164"/>
      <c r="BD268" s="267"/>
    </row>
    <row r="269" spans="1:56" ht="18.75" thickBot="1" x14ac:dyDescent="0.3">
      <c r="A269" s="162"/>
      <c r="B269" s="163"/>
      <c r="C269" s="163"/>
      <c r="D269" s="163"/>
      <c r="E269" s="163"/>
      <c r="F269" s="164"/>
      <c r="G269" s="571"/>
      <c r="H269" s="162"/>
      <c r="I269" s="163"/>
      <c r="J269" s="163"/>
      <c r="K269" s="163"/>
      <c r="L269" s="163"/>
      <c r="M269" s="164"/>
      <c r="N269" s="571"/>
      <c r="O269" s="162"/>
      <c r="P269" s="163"/>
      <c r="Q269" s="163"/>
      <c r="R269" s="163"/>
      <c r="S269" s="163"/>
      <c r="T269" s="164"/>
      <c r="U269" s="571"/>
      <c r="V269" s="162"/>
      <c r="W269" s="163"/>
      <c r="X269" s="163"/>
      <c r="Y269" s="163"/>
      <c r="Z269" s="163"/>
      <c r="AA269" s="164"/>
      <c r="AB269" s="571"/>
      <c r="AC269" s="162"/>
      <c r="AD269" s="163"/>
      <c r="AE269" s="163"/>
      <c r="AF269" s="163"/>
      <c r="AG269" s="163"/>
      <c r="AH269" s="164"/>
      <c r="AI269" s="571"/>
      <c r="AJ269" s="162"/>
      <c r="AK269" s="163"/>
      <c r="AL269" s="163"/>
      <c r="AM269" s="163"/>
      <c r="AN269" s="163"/>
      <c r="AO269" s="164"/>
      <c r="AP269" s="571"/>
      <c r="AQ269" s="162"/>
      <c r="AR269" s="163"/>
      <c r="AS269" s="163"/>
      <c r="AT269" s="163"/>
      <c r="AU269" s="163"/>
      <c r="AV269" s="164"/>
      <c r="AW269" s="571"/>
      <c r="AX269" s="162"/>
      <c r="AY269" s="163"/>
      <c r="AZ269" s="163"/>
      <c r="BA269" s="163"/>
      <c r="BB269" s="163"/>
      <c r="BC269" s="164"/>
      <c r="BD269" s="571"/>
    </row>
    <row r="270" spans="1:56" ht="101.25" customHeight="1" thickBot="1" x14ac:dyDescent="0.3">
      <c r="A270" s="166"/>
      <c r="B270" s="208" t="s">
        <v>395</v>
      </c>
      <c r="C270" s="562" t="str">
        <f>'DAFP V14'!$D24</f>
        <v xml:space="preserve">Errores de programación malintencionados y no detectados en pruebas, y no corregidos en la revisión de desarrollo seguro </v>
      </c>
      <c r="D270" s="563"/>
      <c r="E270" s="564"/>
      <c r="F270" s="168"/>
      <c r="G270" s="572"/>
      <c r="H270" s="166"/>
      <c r="I270" s="208" t="s">
        <v>395</v>
      </c>
      <c r="J270" s="410" t="str">
        <f>$C$270</f>
        <v xml:space="preserve">Errores de programación malintencionados y no detectados en pruebas, y no corregidos en la revisión de desarrollo seguro </v>
      </c>
      <c r="K270" s="411"/>
      <c r="L270" s="412"/>
      <c r="M270" s="168"/>
      <c r="N270" s="572"/>
      <c r="O270" s="166"/>
      <c r="P270" s="208" t="s">
        <v>395</v>
      </c>
      <c r="Q270" s="410" t="str">
        <f>$C$270</f>
        <v xml:space="preserve">Errores de programación malintencionados y no detectados en pruebas, y no corregidos en la revisión de desarrollo seguro </v>
      </c>
      <c r="R270" s="411"/>
      <c r="S270" s="412"/>
      <c r="T270" s="168"/>
      <c r="U270" s="572"/>
      <c r="V270" s="166"/>
      <c r="W270" s="208" t="s">
        <v>395</v>
      </c>
      <c r="X270" s="410" t="str">
        <f>$C$270</f>
        <v xml:space="preserve">Errores de programación malintencionados y no detectados en pruebas, y no corregidos en la revisión de desarrollo seguro </v>
      </c>
      <c r="Y270" s="411"/>
      <c r="Z270" s="412"/>
      <c r="AA270" s="168"/>
      <c r="AB270" s="572"/>
      <c r="AC270" s="166"/>
      <c r="AD270" s="208" t="s">
        <v>395</v>
      </c>
      <c r="AE270" s="410" t="str">
        <f>$C$270</f>
        <v xml:space="preserve">Errores de programación malintencionados y no detectados en pruebas, y no corregidos en la revisión de desarrollo seguro </v>
      </c>
      <c r="AF270" s="411"/>
      <c r="AG270" s="412"/>
      <c r="AH270" s="168"/>
      <c r="AI270" s="572"/>
      <c r="AJ270" s="166"/>
      <c r="AK270" s="208" t="s">
        <v>396</v>
      </c>
      <c r="AL270" s="410" t="str">
        <f>$C$270</f>
        <v xml:space="preserve">Errores de programación malintencionados y no detectados en pruebas, y no corregidos en la revisión de desarrollo seguro </v>
      </c>
      <c r="AM270" s="411"/>
      <c r="AN270" s="412"/>
      <c r="AO270" s="168"/>
      <c r="AP270" s="572"/>
      <c r="AQ270" s="166"/>
      <c r="AR270" s="208" t="s">
        <v>396</v>
      </c>
      <c r="AS270" s="410" t="str">
        <f>$C$270</f>
        <v xml:space="preserve">Errores de programación malintencionados y no detectados en pruebas, y no corregidos en la revisión de desarrollo seguro </v>
      </c>
      <c r="AT270" s="411"/>
      <c r="AU270" s="412"/>
      <c r="AV270" s="168"/>
      <c r="AW270" s="572"/>
      <c r="AX270" s="166"/>
      <c r="AY270" s="208" t="s">
        <v>396</v>
      </c>
      <c r="AZ270" s="410" t="str">
        <f>$C$270</f>
        <v xml:space="preserve">Errores de programación malintencionados y no detectados en pruebas, y no corregidos en la revisión de desarrollo seguro </v>
      </c>
      <c r="BA270" s="411"/>
      <c r="BB270" s="412"/>
      <c r="BC270" s="168"/>
      <c r="BD270" s="572"/>
    </row>
    <row r="271" spans="1:56" ht="102" customHeight="1" thickBot="1" x14ac:dyDescent="0.3">
      <c r="A271" s="166"/>
      <c r="B271" s="209" t="s">
        <v>428</v>
      </c>
      <c r="C271" s="565" t="str">
        <f>'DAFP V14'!$N24</f>
        <v>En el momento de los pasos a producción, el profesional de la OI o el responsable de la dministración de la configuración debe validar que se realizaron los análisis de código, sus recomendaciones y que fueron corregidos, dejando como evidencias las validaciones del código por medio de la respectiva herramienta. En caso de presentarse alteraciones no se debe permitir el paso a producción</v>
      </c>
      <c r="D271" s="566"/>
      <c r="E271" s="567"/>
      <c r="F271" s="168"/>
      <c r="G271" s="572"/>
      <c r="H271" s="166"/>
      <c r="I271" s="209" t="s">
        <v>459</v>
      </c>
      <c r="J271" s="565" t="str">
        <f>'DAFP V14'!$N25</f>
        <v xml:space="preserve">En el momento de validar y certificar el código dentro de los casos de pruebas, el equipo de aseguramiento debe considerar estos casos que no existan direcciones de servidores, cuentas, usuariosy fechas quemados a nivel de código, lo cual quedará registrado en los casos y evidencias de pruebas. En caso de no cumplir con lo establecido no será puesto en producción </v>
      </c>
      <c r="K271" s="566"/>
      <c r="L271" s="567"/>
      <c r="M271" s="168"/>
      <c r="N271" s="572"/>
      <c r="O271" s="166"/>
      <c r="P271" s="209" t="s">
        <v>460</v>
      </c>
      <c r="Q271" s="565" t="str">
        <f>'DAFP V14'!$N26</f>
        <v xml:space="preserve">En el desarrollo de las pruebas se debe garantizar la adecuada segregación de asignación de roles y perfiles que deben ser los autorizados por los dueños de proceso y validados por el Grupo de Aseguramiento Informático., lo cual queda evidenciado en las herramienta establecida para tal fin. En caso de no realizarse el presente control no pasa a producción.
</v>
      </c>
      <c r="R271" s="566"/>
      <c r="S271" s="567"/>
      <c r="T271" s="168"/>
      <c r="U271" s="572"/>
      <c r="V271" s="166"/>
      <c r="W271" s="209" t="s">
        <v>461</v>
      </c>
      <c r="X271" s="540"/>
      <c r="Y271" s="541"/>
      <c r="Z271" s="542"/>
      <c r="AA271" s="168"/>
      <c r="AB271" s="572"/>
      <c r="AC271" s="166"/>
      <c r="AD271" s="209" t="s">
        <v>462</v>
      </c>
      <c r="AE271" s="540"/>
      <c r="AF271" s="541"/>
      <c r="AG271" s="542"/>
      <c r="AH271" s="168"/>
      <c r="AI271" s="572"/>
      <c r="AJ271" s="166"/>
      <c r="AK271" s="209" t="s">
        <v>463</v>
      </c>
      <c r="AL271" s="540"/>
      <c r="AM271" s="541"/>
      <c r="AN271" s="542"/>
      <c r="AO271" s="168"/>
      <c r="AP271" s="572"/>
      <c r="AQ271" s="166"/>
      <c r="AR271" s="209" t="s">
        <v>464</v>
      </c>
      <c r="AS271" s="540"/>
      <c r="AT271" s="541"/>
      <c r="AU271" s="542"/>
      <c r="AV271" s="168"/>
      <c r="AW271" s="572"/>
      <c r="AX271" s="166"/>
      <c r="AY271" s="209" t="s">
        <v>465</v>
      </c>
      <c r="AZ271" s="540"/>
      <c r="BA271" s="541"/>
      <c r="BB271" s="542"/>
      <c r="BC271" s="168"/>
      <c r="BD271" s="572"/>
    </row>
    <row r="272" spans="1:56" ht="23.25" customHeight="1" thickBot="1" x14ac:dyDescent="0.3">
      <c r="A272" s="166"/>
      <c r="B272" s="210" t="s">
        <v>355</v>
      </c>
      <c r="C272" s="565" t="str">
        <f>IF($C$4="","",$C$4)</f>
        <v>LUIS ENRIQUE COLLANTE</v>
      </c>
      <c r="D272" s="566"/>
      <c r="E272" s="567"/>
      <c r="F272" s="168"/>
      <c r="G272" s="572"/>
      <c r="H272" s="166"/>
      <c r="I272" s="210" t="s">
        <v>355</v>
      </c>
      <c r="J272" s="540" t="str">
        <f>IF($C$4="","",$C$4)</f>
        <v>LUIS ENRIQUE COLLANTE</v>
      </c>
      <c r="K272" s="541"/>
      <c r="L272" s="542"/>
      <c r="M272" s="168"/>
      <c r="N272" s="572"/>
      <c r="O272" s="166"/>
      <c r="P272" s="210" t="s">
        <v>355</v>
      </c>
      <c r="Q272" s="540" t="str">
        <f>IF($C$4="","",$C$4)</f>
        <v>LUIS ENRIQUE COLLANTE</v>
      </c>
      <c r="R272" s="541"/>
      <c r="S272" s="542"/>
      <c r="T272" s="168"/>
      <c r="U272" s="572"/>
      <c r="V272" s="166"/>
      <c r="W272" s="210" t="s">
        <v>355</v>
      </c>
      <c r="X272" s="540" t="str">
        <f>IF($C$4="","",$C$4)</f>
        <v>LUIS ENRIQUE COLLANTE</v>
      </c>
      <c r="Y272" s="541"/>
      <c r="Z272" s="542"/>
      <c r="AA272" s="168"/>
      <c r="AB272" s="572"/>
      <c r="AC272" s="166"/>
      <c r="AD272" s="210" t="s">
        <v>355</v>
      </c>
      <c r="AE272" s="540" t="str">
        <f>IF($C$4="","",$C$4)</f>
        <v>LUIS ENRIQUE COLLANTE</v>
      </c>
      <c r="AF272" s="541"/>
      <c r="AG272" s="542"/>
      <c r="AH272" s="168"/>
      <c r="AI272" s="572"/>
      <c r="AJ272" s="166"/>
      <c r="AK272" s="210" t="s">
        <v>355</v>
      </c>
      <c r="AL272" s="540" t="str">
        <f>IF($C$4="","",$C$4)</f>
        <v>LUIS ENRIQUE COLLANTE</v>
      </c>
      <c r="AM272" s="541"/>
      <c r="AN272" s="542"/>
      <c r="AO272" s="168"/>
      <c r="AP272" s="572"/>
      <c r="AQ272" s="166"/>
      <c r="AR272" s="210" t="s">
        <v>355</v>
      </c>
      <c r="AS272" s="540" t="str">
        <f>IF($C$4="","",$C$4)</f>
        <v>LUIS ENRIQUE COLLANTE</v>
      </c>
      <c r="AT272" s="541"/>
      <c r="AU272" s="542"/>
      <c r="AV272" s="168"/>
      <c r="AW272" s="572"/>
      <c r="AX272" s="166"/>
      <c r="AY272" s="210" t="s">
        <v>355</v>
      </c>
      <c r="AZ272" s="540" t="str">
        <f>IF($C$4="","",$C$4)</f>
        <v>LUIS ENRIQUE COLLANTE</v>
      </c>
      <c r="BA272" s="541"/>
      <c r="BB272" s="542"/>
      <c r="BC272" s="168"/>
      <c r="BD272" s="572"/>
    </row>
    <row r="273" spans="1:56" ht="24" customHeight="1" thickBot="1" x14ac:dyDescent="0.3">
      <c r="A273" s="166"/>
      <c r="B273" s="210" t="s">
        <v>356</v>
      </c>
      <c r="C273" s="540" t="str">
        <f>IF($C$5="","",$C$5)</f>
        <v>OFICINA DE INFORMÁTICA</v>
      </c>
      <c r="D273" s="541"/>
      <c r="E273" s="542"/>
      <c r="F273" s="168"/>
      <c r="G273" s="572"/>
      <c r="H273" s="166"/>
      <c r="I273" s="210" t="s">
        <v>356</v>
      </c>
      <c r="J273" s="540" t="str">
        <f>IF($C$5="","",$C$5)</f>
        <v>OFICINA DE INFORMÁTICA</v>
      </c>
      <c r="K273" s="541"/>
      <c r="L273" s="542"/>
      <c r="M273" s="168"/>
      <c r="N273" s="572"/>
      <c r="O273" s="166"/>
      <c r="P273" s="210" t="s">
        <v>356</v>
      </c>
      <c r="Q273" s="540" t="str">
        <f>IF($C$5="","",$C$5)</f>
        <v>OFICINA DE INFORMÁTICA</v>
      </c>
      <c r="R273" s="541"/>
      <c r="S273" s="542"/>
      <c r="T273" s="168"/>
      <c r="U273" s="572"/>
      <c r="V273" s="166"/>
      <c r="W273" s="210" t="s">
        <v>356</v>
      </c>
      <c r="X273" s="540" t="str">
        <f>IF($C$5="","",$C$5)</f>
        <v>OFICINA DE INFORMÁTICA</v>
      </c>
      <c r="Y273" s="541"/>
      <c r="Z273" s="542"/>
      <c r="AA273" s="168"/>
      <c r="AB273" s="572"/>
      <c r="AC273" s="166"/>
      <c r="AD273" s="210" t="s">
        <v>356</v>
      </c>
      <c r="AE273" s="540" t="str">
        <f>IF($C$5="","",$C$5)</f>
        <v>OFICINA DE INFORMÁTICA</v>
      </c>
      <c r="AF273" s="541"/>
      <c r="AG273" s="542"/>
      <c r="AH273" s="168"/>
      <c r="AI273" s="572"/>
      <c r="AJ273" s="166"/>
      <c r="AK273" s="210" t="s">
        <v>356</v>
      </c>
      <c r="AL273" s="540" t="str">
        <f>IF($C$5="","",$C$5)</f>
        <v>OFICINA DE INFORMÁTICA</v>
      </c>
      <c r="AM273" s="541"/>
      <c r="AN273" s="542"/>
      <c r="AO273" s="168"/>
      <c r="AP273" s="572"/>
      <c r="AQ273" s="166"/>
      <c r="AR273" s="210" t="s">
        <v>356</v>
      </c>
      <c r="AS273" s="540" t="str">
        <f>IF($C$5="","",$C$5)</f>
        <v>OFICINA DE INFORMÁTICA</v>
      </c>
      <c r="AT273" s="541"/>
      <c r="AU273" s="542"/>
      <c r="AV273" s="168"/>
      <c r="AW273" s="572"/>
      <c r="AX273" s="166"/>
      <c r="AY273" s="210" t="s">
        <v>356</v>
      </c>
      <c r="AZ273" s="540" t="str">
        <f>IF($C$5="","",$C$5)</f>
        <v>OFICINA DE INFORMÁTICA</v>
      </c>
      <c r="BA273" s="541"/>
      <c r="BB273" s="542"/>
      <c r="BC273" s="168"/>
      <c r="BD273" s="572"/>
    </row>
    <row r="274" spans="1:56" ht="27.75" customHeight="1" thickBot="1" x14ac:dyDescent="0.3">
      <c r="A274" s="166"/>
      <c r="B274" s="211" t="s">
        <v>357</v>
      </c>
      <c r="C274" s="540" t="str">
        <f>IF($C$6="","",$C$6)</f>
        <v>NOVIEMBRE DE 2020</v>
      </c>
      <c r="D274" s="541"/>
      <c r="E274" s="542"/>
      <c r="F274" s="168"/>
      <c r="G274" s="572"/>
      <c r="H274" s="166"/>
      <c r="I274" s="211" t="s">
        <v>357</v>
      </c>
      <c r="J274" s="540" t="str">
        <f>IF($C$6="","",$C$6)</f>
        <v>NOVIEMBRE DE 2020</v>
      </c>
      <c r="K274" s="541"/>
      <c r="L274" s="542"/>
      <c r="M274" s="168"/>
      <c r="N274" s="572"/>
      <c r="O274" s="166"/>
      <c r="P274" s="211" t="s">
        <v>357</v>
      </c>
      <c r="Q274" s="540" t="str">
        <f>IF($C$6="","",$C$6)</f>
        <v>NOVIEMBRE DE 2020</v>
      </c>
      <c r="R274" s="541"/>
      <c r="S274" s="542"/>
      <c r="T274" s="168"/>
      <c r="U274" s="572"/>
      <c r="V274" s="166"/>
      <c r="W274" s="211" t="s">
        <v>357</v>
      </c>
      <c r="X274" s="540" t="str">
        <f>IF($C$6="","",$C$6)</f>
        <v>NOVIEMBRE DE 2020</v>
      </c>
      <c r="Y274" s="541"/>
      <c r="Z274" s="542"/>
      <c r="AA274" s="168"/>
      <c r="AB274" s="572"/>
      <c r="AC274" s="166"/>
      <c r="AD274" s="211" t="s">
        <v>357</v>
      </c>
      <c r="AE274" s="540" t="str">
        <f>IF($C$6="","",$C$6)</f>
        <v>NOVIEMBRE DE 2020</v>
      </c>
      <c r="AF274" s="541"/>
      <c r="AG274" s="542"/>
      <c r="AH274" s="168"/>
      <c r="AI274" s="572"/>
      <c r="AJ274" s="166"/>
      <c r="AK274" s="211" t="s">
        <v>357</v>
      </c>
      <c r="AL274" s="540" t="str">
        <f>IF($C$6="","",$C$6)</f>
        <v>NOVIEMBRE DE 2020</v>
      </c>
      <c r="AM274" s="541"/>
      <c r="AN274" s="542"/>
      <c r="AO274" s="168"/>
      <c r="AP274" s="572"/>
      <c r="AQ274" s="166"/>
      <c r="AR274" s="211" t="s">
        <v>357</v>
      </c>
      <c r="AS274" s="540" t="str">
        <f>IF($C$6="","",$C$6)</f>
        <v>NOVIEMBRE DE 2020</v>
      </c>
      <c r="AT274" s="541"/>
      <c r="AU274" s="542"/>
      <c r="AV274" s="168"/>
      <c r="AW274" s="572"/>
      <c r="AX274" s="166"/>
      <c r="AY274" s="211" t="s">
        <v>357</v>
      </c>
      <c r="AZ274" s="540" t="str">
        <f>IF($C$6="","",$C$6)</f>
        <v>NOVIEMBRE DE 2020</v>
      </c>
      <c r="BA274" s="541"/>
      <c r="BB274" s="542"/>
      <c r="BC274" s="168"/>
      <c r="BD274" s="572"/>
    </row>
    <row r="275" spans="1:56" ht="18.75" thickBot="1" x14ac:dyDescent="0.3">
      <c r="A275" s="166"/>
      <c r="B275" s="172"/>
      <c r="C275" s="172"/>
      <c r="D275" s="172"/>
      <c r="E275" s="173"/>
      <c r="F275" s="168"/>
      <c r="G275" s="572"/>
      <c r="H275" s="166"/>
      <c r="I275" s="172"/>
      <c r="J275" s="172"/>
      <c r="K275" s="172"/>
      <c r="L275" s="173"/>
      <c r="M275" s="168"/>
      <c r="N275" s="572"/>
      <c r="O275" s="166"/>
      <c r="P275" s="172"/>
      <c r="Q275" s="172"/>
      <c r="R275" s="172"/>
      <c r="S275" s="173"/>
      <c r="T275" s="168"/>
      <c r="U275" s="572"/>
      <c r="V275" s="166"/>
      <c r="W275" s="172"/>
      <c r="X275" s="172"/>
      <c r="Y275" s="172"/>
      <c r="Z275" s="173"/>
      <c r="AA275" s="168"/>
      <c r="AB275" s="572"/>
      <c r="AC275" s="166"/>
      <c r="AD275" s="172"/>
      <c r="AE275" s="172"/>
      <c r="AF275" s="172"/>
      <c r="AG275" s="173"/>
      <c r="AH275" s="168"/>
      <c r="AI275" s="572"/>
      <c r="AJ275" s="166"/>
      <c r="AK275" s="172"/>
      <c r="AL275" s="172"/>
      <c r="AM275" s="172"/>
      <c r="AN275" s="173"/>
      <c r="AO275" s="168"/>
      <c r="AP275" s="572"/>
      <c r="AQ275" s="166"/>
      <c r="AR275" s="172"/>
      <c r="AS275" s="172"/>
      <c r="AT275" s="172"/>
      <c r="AU275" s="173"/>
      <c r="AV275" s="168"/>
      <c r="AW275" s="572"/>
      <c r="AX275" s="166"/>
      <c r="AY275" s="172"/>
      <c r="AZ275" s="172"/>
      <c r="BA275" s="172"/>
      <c r="BB275" s="173"/>
      <c r="BC275" s="168"/>
      <c r="BD275" s="572"/>
    </row>
    <row r="276" spans="1:56" ht="16.5" customHeight="1" thickBot="1" x14ac:dyDescent="0.3">
      <c r="A276" s="166"/>
      <c r="B276" s="531" t="s">
        <v>417</v>
      </c>
      <c r="C276" s="532"/>
      <c r="D276" s="532"/>
      <c r="E276" s="533"/>
      <c r="F276" s="168"/>
      <c r="G276" s="572"/>
      <c r="H276" s="166"/>
      <c r="I276" s="531" t="s">
        <v>417</v>
      </c>
      <c r="J276" s="532"/>
      <c r="K276" s="532"/>
      <c r="L276" s="533"/>
      <c r="M276" s="168"/>
      <c r="N276" s="572"/>
      <c r="O276" s="166"/>
      <c r="P276" s="531" t="s">
        <v>417</v>
      </c>
      <c r="Q276" s="532"/>
      <c r="R276" s="532"/>
      <c r="S276" s="533"/>
      <c r="T276" s="168"/>
      <c r="U276" s="572"/>
      <c r="V276" s="166"/>
      <c r="W276" s="531" t="s">
        <v>417</v>
      </c>
      <c r="X276" s="532"/>
      <c r="Y276" s="532"/>
      <c r="Z276" s="533"/>
      <c r="AA276" s="168"/>
      <c r="AB276" s="572"/>
      <c r="AC276" s="166"/>
      <c r="AD276" s="531" t="s">
        <v>417</v>
      </c>
      <c r="AE276" s="532"/>
      <c r="AF276" s="532"/>
      <c r="AG276" s="533"/>
      <c r="AH276" s="168"/>
      <c r="AI276" s="572"/>
      <c r="AJ276" s="166"/>
      <c r="AK276" s="531" t="s">
        <v>417</v>
      </c>
      <c r="AL276" s="532"/>
      <c r="AM276" s="532"/>
      <c r="AN276" s="533"/>
      <c r="AO276" s="168"/>
      <c r="AP276" s="572"/>
      <c r="AQ276" s="166"/>
      <c r="AR276" s="531" t="s">
        <v>417</v>
      </c>
      <c r="AS276" s="532"/>
      <c r="AT276" s="532"/>
      <c r="AU276" s="533"/>
      <c r="AV276" s="168"/>
      <c r="AW276" s="572"/>
      <c r="AX276" s="166"/>
      <c r="AY276" s="531" t="s">
        <v>417</v>
      </c>
      <c r="AZ276" s="532"/>
      <c r="BA276" s="532"/>
      <c r="BB276" s="533"/>
      <c r="BC276" s="168"/>
      <c r="BD276" s="572"/>
    </row>
    <row r="277" spans="1:56" ht="54.75" thickBot="1" x14ac:dyDescent="0.3">
      <c r="A277" s="166"/>
      <c r="B277" s="558" t="s">
        <v>398</v>
      </c>
      <c r="C277" s="559"/>
      <c r="D277" s="212" t="s">
        <v>399</v>
      </c>
      <c r="E277" s="213" t="s">
        <v>416</v>
      </c>
      <c r="F277" s="176"/>
      <c r="G277" s="572"/>
      <c r="H277" s="166"/>
      <c r="I277" s="558" t="s">
        <v>398</v>
      </c>
      <c r="J277" s="559"/>
      <c r="K277" s="212" t="s">
        <v>399</v>
      </c>
      <c r="L277" s="213" t="s">
        <v>416</v>
      </c>
      <c r="M277" s="176"/>
      <c r="N277" s="572"/>
      <c r="O277" s="166"/>
      <c r="P277" s="558" t="s">
        <v>398</v>
      </c>
      <c r="Q277" s="559"/>
      <c r="R277" s="212" t="s">
        <v>399</v>
      </c>
      <c r="S277" s="213" t="s">
        <v>416</v>
      </c>
      <c r="T277" s="176"/>
      <c r="U277" s="572"/>
      <c r="V277" s="166"/>
      <c r="W277" s="558" t="s">
        <v>398</v>
      </c>
      <c r="X277" s="559"/>
      <c r="Y277" s="212" t="s">
        <v>399</v>
      </c>
      <c r="Z277" s="213" t="s">
        <v>416</v>
      </c>
      <c r="AA277" s="176"/>
      <c r="AB277" s="572"/>
      <c r="AC277" s="166"/>
      <c r="AD277" s="558" t="s">
        <v>398</v>
      </c>
      <c r="AE277" s="559"/>
      <c r="AF277" s="212" t="s">
        <v>399</v>
      </c>
      <c r="AG277" s="213" t="s">
        <v>416</v>
      </c>
      <c r="AH277" s="176"/>
      <c r="AI277" s="572"/>
      <c r="AJ277" s="166"/>
      <c r="AK277" s="558" t="s">
        <v>398</v>
      </c>
      <c r="AL277" s="559"/>
      <c r="AM277" s="212" t="s">
        <v>399</v>
      </c>
      <c r="AN277" s="213" t="s">
        <v>416</v>
      </c>
      <c r="AO277" s="176"/>
      <c r="AP277" s="572"/>
      <c r="AQ277" s="166"/>
      <c r="AR277" s="558" t="s">
        <v>398</v>
      </c>
      <c r="AS277" s="559"/>
      <c r="AT277" s="212" t="s">
        <v>399</v>
      </c>
      <c r="AU277" s="213" t="s">
        <v>416</v>
      </c>
      <c r="AV277" s="176"/>
      <c r="AW277" s="572"/>
      <c r="AX277" s="166"/>
      <c r="AY277" s="558" t="s">
        <v>398</v>
      </c>
      <c r="AZ277" s="559"/>
      <c r="BA277" s="212" t="s">
        <v>399</v>
      </c>
      <c r="BB277" s="213" t="s">
        <v>416</v>
      </c>
      <c r="BC277" s="176"/>
      <c r="BD277" s="572"/>
    </row>
    <row r="278" spans="1:56" ht="26.25" customHeight="1" x14ac:dyDescent="0.25">
      <c r="A278" s="166"/>
      <c r="B278" s="553" t="s">
        <v>430</v>
      </c>
      <c r="C278" s="511" t="s">
        <v>429</v>
      </c>
      <c r="D278" s="177" t="s">
        <v>400</v>
      </c>
      <c r="E278" s="178" t="s">
        <v>486</v>
      </c>
      <c r="F278" s="176">
        <f>IF(E278="X",15,0)</f>
        <v>15</v>
      </c>
      <c r="G278" s="572"/>
      <c r="H278" s="166"/>
      <c r="I278" s="553" t="s">
        <v>430</v>
      </c>
      <c r="J278" s="511" t="s">
        <v>429</v>
      </c>
      <c r="K278" s="177" t="s">
        <v>400</v>
      </c>
      <c r="L278" s="178" t="s">
        <v>486</v>
      </c>
      <c r="M278" s="176">
        <f>IF(L278="X",15,0)</f>
        <v>15</v>
      </c>
      <c r="N278" s="572"/>
      <c r="O278" s="166"/>
      <c r="P278" s="553" t="s">
        <v>430</v>
      </c>
      <c r="Q278" s="511" t="s">
        <v>429</v>
      </c>
      <c r="R278" s="177" t="s">
        <v>400</v>
      </c>
      <c r="S278" s="178" t="s">
        <v>486</v>
      </c>
      <c r="T278" s="176">
        <f>IF(S278="X",15,0)</f>
        <v>15</v>
      </c>
      <c r="U278" s="572"/>
      <c r="V278" s="166"/>
      <c r="W278" s="553" t="s">
        <v>430</v>
      </c>
      <c r="X278" s="511" t="s">
        <v>429</v>
      </c>
      <c r="Y278" s="177" t="s">
        <v>400</v>
      </c>
      <c r="Z278" s="178"/>
      <c r="AA278" s="176">
        <f>IF(Z278="X",15,0)</f>
        <v>0</v>
      </c>
      <c r="AB278" s="572"/>
      <c r="AC278" s="166"/>
      <c r="AD278" s="553" t="s">
        <v>430</v>
      </c>
      <c r="AE278" s="511" t="s">
        <v>429</v>
      </c>
      <c r="AF278" s="177" t="s">
        <v>400</v>
      </c>
      <c r="AG278" s="178"/>
      <c r="AH278" s="176">
        <f>IF(AG278="X",15,0)</f>
        <v>0</v>
      </c>
      <c r="AI278" s="572"/>
      <c r="AJ278" s="166"/>
      <c r="AK278" s="553" t="s">
        <v>430</v>
      </c>
      <c r="AL278" s="511" t="s">
        <v>429</v>
      </c>
      <c r="AM278" s="177" t="s">
        <v>400</v>
      </c>
      <c r="AN278" s="178"/>
      <c r="AO278" s="176">
        <f>IF(AN278="X",15,0)</f>
        <v>0</v>
      </c>
      <c r="AP278" s="572"/>
      <c r="AQ278" s="166"/>
      <c r="AR278" s="553" t="s">
        <v>430</v>
      </c>
      <c r="AS278" s="511" t="s">
        <v>429</v>
      </c>
      <c r="AT278" s="177" t="s">
        <v>400</v>
      </c>
      <c r="AU278" s="178"/>
      <c r="AV278" s="176">
        <f>IF(AU278="X",15,0)</f>
        <v>0</v>
      </c>
      <c r="AW278" s="572"/>
      <c r="AX278" s="166"/>
      <c r="AY278" s="553" t="s">
        <v>430</v>
      </c>
      <c r="AZ278" s="511" t="s">
        <v>429</v>
      </c>
      <c r="BA278" s="177" t="s">
        <v>400</v>
      </c>
      <c r="BB278" s="178"/>
      <c r="BC278" s="176">
        <f>IF(BB278="X",15,0)</f>
        <v>0</v>
      </c>
      <c r="BD278" s="572"/>
    </row>
    <row r="279" spans="1:56" ht="26.25" customHeight="1" thickBot="1" x14ac:dyDescent="0.3">
      <c r="A279" s="166"/>
      <c r="B279" s="554"/>
      <c r="C279" s="512"/>
      <c r="D279" s="179" t="s">
        <v>401</v>
      </c>
      <c r="E279" s="180"/>
      <c r="F279" s="176"/>
      <c r="G279" s="572"/>
      <c r="H279" s="166"/>
      <c r="I279" s="554"/>
      <c r="J279" s="512"/>
      <c r="K279" s="179" t="s">
        <v>401</v>
      </c>
      <c r="L279" s="180"/>
      <c r="M279" s="176"/>
      <c r="N279" s="572"/>
      <c r="O279" s="166"/>
      <c r="P279" s="554"/>
      <c r="Q279" s="512"/>
      <c r="R279" s="179" t="s">
        <v>401</v>
      </c>
      <c r="S279" s="180"/>
      <c r="T279" s="176"/>
      <c r="U279" s="572"/>
      <c r="V279" s="166"/>
      <c r="W279" s="554"/>
      <c r="X279" s="512"/>
      <c r="Y279" s="179" t="s">
        <v>401</v>
      </c>
      <c r="Z279" s="180"/>
      <c r="AA279" s="176"/>
      <c r="AB279" s="572"/>
      <c r="AC279" s="166"/>
      <c r="AD279" s="554"/>
      <c r="AE279" s="512"/>
      <c r="AF279" s="179" t="s">
        <v>401</v>
      </c>
      <c r="AG279" s="180"/>
      <c r="AH279" s="176"/>
      <c r="AI279" s="572"/>
      <c r="AJ279" s="166"/>
      <c r="AK279" s="554"/>
      <c r="AL279" s="512"/>
      <c r="AM279" s="179" t="s">
        <v>401</v>
      </c>
      <c r="AN279" s="180"/>
      <c r="AO279" s="176"/>
      <c r="AP279" s="572"/>
      <c r="AQ279" s="166"/>
      <c r="AR279" s="554"/>
      <c r="AS279" s="512"/>
      <c r="AT279" s="179" t="s">
        <v>401</v>
      </c>
      <c r="AU279" s="180"/>
      <c r="AV279" s="176"/>
      <c r="AW279" s="572"/>
      <c r="AX279" s="166"/>
      <c r="AY279" s="554"/>
      <c r="AZ279" s="512"/>
      <c r="BA279" s="179" t="s">
        <v>401</v>
      </c>
      <c r="BB279" s="180"/>
      <c r="BC279" s="176"/>
      <c r="BD279" s="572"/>
    </row>
    <row r="280" spans="1:56" ht="27" customHeight="1" x14ac:dyDescent="0.25">
      <c r="A280" s="166"/>
      <c r="B280" s="554"/>
      <c r="C280" s="513" t="s">
        <v>436</v>
      </c>
      <c r="D280" s="177" t="s">
        <v>402</v>
      </c>
      <c r="E280" s="178" t="s">
        <v>486</v>
      </c>
      <c r="F280" s="176">
        <f>IF(E280="X",15,0)</f>
        <v>15</v>
      </c>
      <c r="G280" s="572"/>
      <c r="H280" s="166"/>
      <c r="I280" s="554"/>
      <c r="J280" s="513" t="s">
        <v>436</v>
      </c>
      <c r="K280" s="177" t="s">
        <v>402</v>
      </c>
      <c r="L280" s="178" t="s">
        <v>486</v>
      </c>
      <c r="M280" s="176">
        <f>IF(L280="X",15,0)</f>
        <v>15</v>
      </c>
      <c r="N280" s="572"/>
      <c r="O280" s="166"/>
      <c r="P280" s="554"/>
      <c r="Q280" s="513" t="s">
        <v>436</v>
      </c>
      <c r="R280" s="177" t="s">
        <v>402</v>
      </c>
      <c r="S280" s="178" t="s">
        <v>486</v>
      </c>
      <c r="T280" s="176">
        <f>IF(S280="X",15,0)</f>
        <v>15</v>
      </c>
      <c r="U280" s="572"/>
      <c r="V280" s="166"/>
      <c r="W280" s="554"/>
      <c r="X280" s="513" t="s">
        <v>436</v>
      </c>
      <c r="Y280" s="177" t="s">
        <v>402</v>
      </c>
      <c r="Z280" s="178"/>
      <c r="AA280" s="176">
        <f>IF(Z280="X",15,0)</f>
        <v>0</v>
      </c>
      <c r="AB280" s="572"/>
      <c r="AC280" s="166"/>
      <c r="AD280" s="554"/>
      <c r="AE280" s="513" t="s">
        <v>436</v>
      </c>
      <c r="AF280" s="177" t="s">
        <v>402</v>
      </c>
      <c r="AG280" s="178"/>
      <c r="AH280" s="176">
        <f>IF(AG280="X",15,0)</f>
        <v>0</v>
      </c>
      <c r="AI280" s="572"/>
      <c r="AJ280" s="166"/>
      <c r="AK280" s="554"/>
      <c r="AL280" s="513" t="s">
        <v>436</v>
      </c>
      <c r="AM280" s="177" t="s">
        <v>402</v>
      </c>
      <c r="AN280" s="178"/>
      <c r="AO280" s="176">
        <f>IF(AN280="X",15,0)</f>
        <v>0</v>
      </c>
      <c r="AP280" s="572"/>
      <c r="AQ280" s="166"/>
      <c r="AR280" s="554"/>
      <c r="AS280" s="513" t="s">
        <v>436</v>
      </c>
      <c r="AT280" s="177" t="s">
        <v>402</v>
      </c>
      <c r="AU280" s="178"/>
      <c r="AV280" s="176">
        <f>IF(AU280="X",15,0)</f>
        <v>0</v>
      </c>
      <c r="AW280" s="572"/>
      <c r="AX280" s="166"/>
      <c r="AY280" s="554"/>
      <c r="AZ280" s="513" t="s">
        <v>436</v>
      </c>
      <c r="BA280" s="177" t="s">
        <v>402</v>
      </c>
      <c r="BB280" s="178"/>
      <c r="BC280" s="176">
        <f>IF(BB280="X",15,0)</f>
        <v>0</v>
      </c>
      <c r="BD280" s="572"/>
    </row>
    <row r="281" spans="1:56" ht="27" customHeight="1" thickBot="1" x14ac:dyDescent="0.3">
      <c r="A281" s="166"/>
      <c r="B281" s="555"/>
      <c r="C281" s="514"/>
      <c r="D281" s="179" t="s">
        <v>403</v>
      </c>
      <c r="E281" s="180"/>
      <c r="F281" s="176"/>
      <c r="G281" s="572"/>
      <c r="H281" s="166"/>
      <c r="I281" s="555"/>
      <c r="J281" s="514"/>
      <c r="K281" s="179" t="s">
        <v>403</v>
      </c>
      <c r="L281" s="180"/>
      <c r="M281" s="176"/>
      <c r="N281" s="572"/>
      <c r="O281" s="166"/>
      <c r="P281" s="555"/>
      <c r="Q281" s="514"/>
      <c r="R281" s="179" t="s">
        <v>403</v>
      </c>
      <c r="S281" s="180"/>
      <c r="T281" s="176"/>
      <c r="U281" s="572"/>
      <c r="V281" s="166"/>
      <c r="W281" s="555"/>
      <c r="X281" s="514"/>
      <c r="Y281" s="179" t="s">
        <v>403</v>
      </c>
      <c r="Z281" s="180"/>
      <c r="AA281" s="176"/>
      <c r="AB281" s="572"/>
      <c r="AC281" s="166"/>
      <c r="AD281" s="555"/>
      <c r="AE281" s="514"/>
      <c r="AF281" s="179" t="s">
        <v>403</v>
      </c>
      <c r="AG281" s="180"/>
      <c r="AH281" s="176"/>
      <c r="AI281" s="572"/>
      <c r="AJ281" s="166"/>
      <c r="AK281" s="555"/>
      <c r="AL281" s="514"/>
      <c r="AM281" s="179" t="s">
        <v>403</v>
      </c>
      <c r="AN281" s="180"/>
      <c r="AO281" s="176"/>
      <c r="AP281" s="572"/>
      <c r="AQ281" s="166"/>
      <c r="AR281" s="555"/>
      <c r="AS281" s="514"/>
      <c r="AT281" s="179" t="s">
        <v>403</v>
      </c>
      <c r="AU281" s="180"/>
      <c r="AV281" s="176"/>
      <c r="AW281" s="572"/>
      <c r="AX281" s="166"/>
      <c r="AY281" s="555"/>
      <c r="AZ281" s="514"/>
      <c r="BA281" s="179" t="s">
        <v>403</v>
      </c>
      <c r="BB281" s="180"/>
      <c r="BC281" s="176"/>
      <c r="BD281" s="572"/>
    </row>
    <row r="282" spans="1:56" ht="38.25" customHeight="1" x14ac:dyDescent="0.25">
      <c r="A282" s="166"/>
      <c r="B282" s="519" t="s">
        <v>432</v>
      </c>
      <c r="C282" s="515" t="s">
        <v>439</v>
      </c>
      <c r="D282" s="181" t="s">
        <v>404</v>
      </c>
      <c r="E282" s="182" t="s">
        <v>486</v>
      </c>
      <c r="F282" s="176">
        <f>IF(E282="X",15,0)</f>
        <v>15</v>
      </c>
      <c r="G282" s="572"/>
      <c r="H282" s="166"/>
      <c r="I282" s="519" t="s">
        <v>432</v>
      </c>
      <c r="J282" s="515" t="s">
        <v>439</v>
      </c>
      <c r="K282" s="181" t="s">
        <v>404</v>
      </c>
      <c r="L282" s="182" t="s">
        <v>486</v>
      </c>
      <c r="M282" s="176">
        <f>IF(L282="X",15,0)</f>
        <v>15</v>
      </c>
      <c r="N282" s="572"/>
      <c r="O282" s="166"/>
      <c r="P282" s="519" t="s">
        <v>432</v>
      </c>
      <c r="Q282" s="515" t="s">
        <v>439</v>
      </c>
      <c r="R282" s="181" t="s">
        <v>404</v>
      </c>
      <c r="S282" s="182" t="s">
        <v>486</v>
      </c>
      <c r="T282" s="176">
        <f>IF(S282="X",15,0)</f>
        <v>15</v>
      </c>
      <c r="U282" s="572"/>
      <c r="V282" s="166"/>
      <c r="W282" s="519" t="s">
        <v>432</v>
      </c>
      <c r="X282" s="515" t="s">
        <v>439</v>
      </c>
      <c r="Y282" s="181" t="s">
        <v>404</v>
      </c>
      <c r="Z282" s="182"/>
      <c r="AA282" s="176">
        <f>IF(Z282="X",15,0)</f>
        <v>0</v>
      </c>
      <c r="AB282" s="572"/>
      <c r="AC282" s="166"/>
      <c r="AD282" s="519" t="s">
        <v>432</v>
      </c>
      <c r="AE282" s="515" t="s">
        <v>439</v>
      </c>
      <c r="AF282" s="181" t="s">
        <v>404</v>
      </c>
      <c r="AG282" s="182"/>
      <c r="AH282" s="176">
        <f>IF(AG282="X",15,0)</f>
        <v>0</v>
      </c>
      <c r="AI282" s="572"/>
      <c r="AJ282" s="166"/>
      <c r="AK282" s="519" t="s">
        <v>432</v>
      </c>
      <c r="AL282" s="515" t="s">
        <v>439</v>
      </c>
      <c r="AM282" s="181" t="s">
        <v>404</v>
      </c>
      <c r="AN282" s="182"/>
      <c r="AO282" s="176">
        <f>IF(AN282="X",15,0)</f>
        <v>0</v>
      </c>
      <c r="AP282" s="572"/>
      <c r="AQ282" s="166"/>
      <c r="AR282" s="519" t="s">
        <v>432</v>
      </c>
      <c r="AS282" s="515" t="s">
        <v>439</v>
      </c>
      <c r="AT282" s="181" t="s">
        <v>404</v>
      </c>
      <c r="AU282" s="182"/>
      <c r="AV282" s="176">
        <f>IF(AU282="X",15,0)</f>
        <v>0</v>
      </c>
      <c r="AW282" s="572"/>
      <c r="AX282" s="166"/>
      <c r="AY282" s="519" t="s">
        <v>432</v>
      </c>
      <c r="AZ282" s="515" t="s">
        <v>439</v>
      </c>
      <c r="BA282" s="181" t="s">
        <v>404</v>
      </c>
      <c r="BB282" s="182"/>
      <c r="BC282" s="176">
        <f>IF(BB282="X",15,0)</f>
        <v>0</v>
      </c>
      <c r="BD282" s="572"/>
    </row>
    <row r="283" spans="1:56" ht="38.25" customHeight="1" thickBot="1" x14ac:dyDescent="0.3">
      <c r="A283" s="166"/>
      <c r="B283" s="520"/>
      <c r="C283" s="516"/>
      <c r="D283" s="183" t="s">
        <v>405</v>
      </c>
      <c r="E283" s="184"/>
      <c r="F283" s="176"/>
      <c r="G283" s="572"/>
      <c r="H283" s="166"/>
      <c r="I283" s="520"/>
      <c r="J283" s="516"/>
      <c r="K283" s="183" t="s">
        <v>405</v>
      </c>
      <c r="L283" s="184"/>
      <c r="M283" s="176"/>
      <c r="N283" s="572"/>
      <c r="O283" s="166"/>
      <c r="P283" s="520"/>
      <c r="Q283" s="516"/>
      <c r="R283" s="183" t="s">
        <v>405</v>
      </c>
      <c r="S283" s="184"/>
      <c r="T283" s="176"/>
      <c r="U283" s="572"/>
      <c r="V283" s="166"/>
      <c r="W283" s="520"/>
      <c r="X283" s="516"/>
      <c r="Y283" s="183" t="s">
        <v>405</v>
      </c>
      <c r="Z283" s="184"/>
      <c r="AA283" s="176"/>
      <c r="AB283" s="572"/>
      <c r="AC283" s="166"/>
      <c r="AD283" s="520"/>
      <c r="AE283" s="516"/>
      <c r="AF283" s="183" t="s">
        <v>405</v>
      </c>
      <c r="AG283" s="184"/>
      <c r="AH283" s="176"/>
      <c r="AI283" s="572"/>
      <c r="AJ283" s="166"/>
      <c r="AK283" s="520"/>
      <c r="AL283" s="516"/>
      <c r="AM283" s="183" t="s">
        <v>405</v>
      </c>
      <c r="AN283" s="184"/>
      <c r="AO283" s="176"/>
      <c r="AP283" s="572"/>
      <c r="AQ283" s="166"/>
      <c r="AR283" s="520"/>
      <c r="AS283" s="516"/>
      <c r="AT283" s="183" t="s">
        <v>405</v>
      </c>
      <c r="AU283" s="184"/>
      <c r="AV283" s="176"/>
      <c r="AW283" s="572"/>
      <c r="AX283" s="166"/>
      <c r="AY283" s="520"/>
      <c r="AZ283" s="516"/>
      <c r="BA283" s="183" t="s">
        <v>405</v>
      </c>
      <c r="BB283" s="184"/>
      <c r="BC283" s="176"/>
      <c r="BD283" s="572"/>
    </row>
    <row r="284" spans="1:56" ht="30.75" customHeight="1" x14ac:dyDescent="0.25">
      <c r="A284" s="166"/>
      <c r="B284" s="549" t="s">
        <v>431</v>
      </c>
      <c r="C284" s="513" t="s">
        <v>440</v>
      </c>
      <c r="D284" s="177" t="s">
        <v>406</v>
      </c>
      <c r="E284" s="178" t="s">
        <v>486</v>
      </c>
      <c r="F284" s="176">
        <f>IF(E284="X",15,0)</f>
        <v>15</v>
      </c>
      <c r="G284" s="572"/>
      <c r="H284" s="166"/>
      <c r="I284" s="549" t="s">
        <v>431</v>
      </c>
      <c r="J284" s="513" t="s">
        <v>440</v>
      </c>
      <c r="K284" s="177" t="s">
        <v>406</v>
      </c>
      <c r="L284" s="178"/>
      <c r="M284" s="176">
        <f>IF(L284="X",15,0)</f>
        <v>0</v>
      </c>
      <c r="N284" s="572"/>
      <c r="O284" s="166"/>
      <c r="P284" s="549" t="s">
        <v>431</v>
      </c>
      <c r="Q284" s="513" t="s">
        <v>440</v>
      </c>
      <c r="R284" s="177" t="s">
        <v>406</v>
      </c>
      <c r="S284" s="178" t="s">
        <v>486</v>
      </c>
      <c r="T284" s="176">
        <f>IF(S284="X",15,0)</f>
        <v>15</v>
      </c>
      <c r="U284" s="572"/>
      <c r="V284" s="166"/>
      <c r="W284" s="549" t="s">
        <v>431</v>
      </c>
      <c r="X284" s="513" t="s">
        <v>440</v>
      </c>
      <c r="Y284" s="177" t="s">
        <v>406</v>
      </c>
      <c r="Z284" s="178"/>
      <c r="AA284" s="176">
        <f>IF(Z284="X",15,0)</f>
        <v>0</v>
      </c>
      <c r="AB284" s="572"/>
      <c r="AC284" s="166"/>
      <c r="AD284" s="549" t="s">
        <v>431</v>
      </c>
      <c r="AE284" s="513" t="s">
        <v>440</v>
      </c>
      <c r="AF284" s="177" t="s">
        <v>406</v>
      </c>
      <c r="AG284" s="178"/>
      <c r="AH284" s="176">
        <f>IF(AG284="X",15,0)</f>
        <v>0</v>
      </c>
      <c r="AI284" s="572"/>
      <c r="AJ284" s="166"/>
      <c r="AK284" s="549" t="s">
        <v>431</v>
      </c>
      <c r="AL284" s="513" t="s">
        <v>440</v>
      </c>
      <c r="AM284" s="177" t="s">
        <v>406</v>
      </c>
      <c r="AN284" s="178"/>
      <c r="AO284" s="176">
        <f>IF(AN284="X",15,0)</f>
        <v>0</v>
      </c>
      <c r="AP284" s="572"/>
      <c r="AQ284" s="166"/>
      <c r="AR284" s="549" t="s">
        <v>431</v>
      </c>
      <c r="AS284" s="513" t="s">
        <v>440</v>
      </c>
      <c r="AT284" s="177" t="s">
        <v>406</v>
      </c>
      <c r="AU284" s="178"/>
      <c r="AV284" s="176">
        <f>IF(AU284="X",15,0)</f>
        <v>0</v>
      </c>
      <c r="AW284" s="572"/>
      <c r="AX284" s="166"/>
      <c r="AY284" s="549" t="s">
        <v>431</v>
      </c>
      <c r="AZ284" s="513" t="s">
        <v>440</v>
      </c>
      <c r="BA284" s="177" t="s">
        <v>406</v>
      </c>
      <c r="BB284" s="178"/>
      <c r="BC284" s="176">
        <f>IF(BB284="X",15,0)</f>
        <v>0</v>
      </c>
      <c r="BD284" s="572"/>
    </row>
    <row r="285" spans="1:56" ht="30.75" customHeight="1" x14ac:dyDescent="0.25">
      <c r="A285" s="166"/>
      <c r="B285" s="550"/>
      <c r="C285" s="517"/>
      <c r="D285" s="185" t="s">
        <v>407</v>
      </c>
      <c r="E285" s="186"/>
      <c r="F285" s="176">
        <f>IF(E285="X",10,0)</f>
        <v>0</v>
      </c>
      <c r="G285" s="572"/>
      <c r="H285" s="166"/>
      <c r="I285" s="550"/>
      <c r="J285" s="517"/>
      <c r="K285" s="185" t="s">
        <v>407</v>
      </c>
      <c r="L285" s="186" t="s">
        <v>486</v>
      </c>
      <c r="M285" s="176">
        <f>IF(L285="X",10,0)</f>
        <v>10</v>
      </c>
      <c r="N285" s="572"/>
      <c r="O285" s="166"/>
      <c r="P285" s="550"/>
      <c r="Q285" s="517"/>
      <c r="R285" s="185" t="s">
        <v>407</v>
      </c>
      <c r="S285" s="186"/>
      <c r="T285" s="176">
        <f>IF(S285="X",10,0)</f>
        <v>0</v>
      </c>
      <c r="U285" s="572"/>
      <c r="V285" s="166"/>
      <c r="W285" s="550"/>
      <c r="X285" s="517"/>
      <c r="Y285" s="185" t="s">
        <v>407</v>
      </c>
      <c r="Z285" s="186"/>
      <c r="AA285" s="176">
        <f>IF(Z285="X",10,0)</f>
        <v>0</v>
      </c>
      <c r="AB285" s="572"/>
      <c r="AC285" s="166"/>
      <c r="AD285" s="550"/>
      <c r="AE285" s="517"/>
      <c r="AF285" s="185" t="s">
        <v>407</v>
      </c>
      <c r="AG285" s="186"/>
      <c r="AH285" s="176">
        <f>IF(AG285="X",10,0)</f>
        <v>0</v>
      </c>
      <c r="AI285" s="572"/>
      <c r="AJ285" s="166"/>
      <c r="AK285" s="550"/>
      <c r="AL285" s="517"/>
      <c r="AM285" s="185" t="s">
        <v>407</v>
      </c>
      <c r="AN285" s="186"/>
      <c r="AO285" s="176">
        <f>IF(AN285="X",10,0)</f>
        <v>0</v>
      </c>
      <c r="AP285" s="572"/>
      <c r="AQ285" s="166"/>
      <c r="AR285" s="550"/>
      <c r="AS285" s="517"/>
      <c r="AT285" s="185" t="s">
        <v>407</v>
      </c>
      <c r="AU285" s="186"/>
      <c r="AV285" s="176">
        <f>IF(AU285="X",10,0)</f>
        <v>0</v>
      </c>
      <c r="AW285" s="572"/>
      <c r="AX285" s="166"/>
      <c r="AY285" s="550"/>
      <c r="AZ285" s="517"/>
      <c r="BA285" s="185" t="s">
        <v>407</v>
      </c>
      <c r="BB285" s="186"/>
      <c r="BC285" s="176">
        <f>IF(BB285="X",10,0)</f>
        <v>0</v>
      </c>
      <c r="BD285" s="572"/>
    </row>
    <row r="286" spans="1:56" ht="30.75" customHeight="1" thickBot="1" x14ac:dyDescent="0.3">
      <c r="A286" s="166"/>
      <c r="B286" s="551"/>
      <c r="C286" s="514"/>
      <c r="D286" s="179" t="s">
        <v>408</v>
      </c>
      <c r="E286" s="180"/>
      <c r="F286" s="176"/>
      <c r="G286" s="572"/>
      <c r="H286" s="166"/>
      <c r="I286" s="551"/>
      <c r="J286" s="514"/>
      <c r="K286" s="179" t="s">
        <v>408</v>
      </c>
      <c r="L286" s="180"/>
      <c r="M286" s="176"/>
      <c r="N286" s="572"/>
      <c r="O286" s="166"/>
      <c r="P286" s="551"/>
      <c r="Q286" s="514"/>
      <c r="R286" s="179" t="s">
        <v>408</v>
      </c>
      <c r="S286" s="180"/>
      <c r="T286" s="176"/>
      <c r="U286" s="572"/>
      <c r="V286" s="166"/>
      <c r="W286" s="551"/>
      <c r="X286" s="514"/>
      <c r="Y286" s="179" t="s">
        <v>408</v>
      </c>
      <c r="Z286" s="180"/>
      <c r="AA286" s="176"/>
      <c r="AB286" s="572"/>
      <c r="AC286" s="166"/>
      <c r="AD286" s="551"/>
      <c r="AE286" s="514"/>
      <c r="AF286" s="179" t="s">
        <v>408</v>
      </c>
      <c r="AG286" s="180"/>
      <c r="AH286" s="176"/>
      <c r="AI286" s="572"/>
      <c r="AJ286" s="166"/>
      <c r="AK286" s="551"/>
      <c r="AL286" s="514"/>
      <c r="AM286" s="179" t="s">
        <v>408</v>
      </c>
      <c r="AN286" s="180"/>
      <c r="AO286" s="176"/>
      <c r="AP286" s="572"/>
      <c r="AQ286" s="166"/>
      <c r="AR286" s="551"/>
      <c r="AS286" s="514"/>
      <c r="AT286" s="179" t="s">
        <v>408</v>
      </c>
      <c r="AU286" s="180"/>
      <c r="AV286" s="176"/>
      <c r="AW286" s="572"/>
      <c r="AX286" s="166"/>
      <c r="AY286" s="551"/>
      <c r="AZ286" s="514"/>
      <c r="BA286" s="179" t="s">
        <v>408</v>
      </c>
      <c r="BB286" s="180"/>
      <c r="BC286" s="176"/>
      <c r="BD286" s="572"/>
    </row>
    <row r="287" spans="1:56" ht="33" customHeight="1" x14ac:dyDescent="0.25">
      <c r="A287" s="166"/>
      <c r="B287" s="519" t="s">
        <v>433</v>
      </c>
      <c r="C287" s="515" t="s">
        <v>441</v>
      </c>
      <c r="D287" s="181" t="s">
        <v>409</v>
      </c>
      <c r="E287" s="182" t="s">
        <v>486</v>
      </c>
      <c r="F287" s="176">
        <f>IF(E287="X",15,0)</f>
        <v>15</v>
      </c>
      <c r="G287" s="572"/>
      <c r="H287" s="166"/>
      <c r="I287" s="519" t="s">
        <v>433</v>
      </c>
      <c r="J287" s="515" t="s">
        <v>441</v>
      </c>
      <c r="K287" s="181" t="s">
        <v>409</v>
      </c>
      <c r="L287" s="182" t="s">
        <v>486</v>
      </c>
      <c r="M287" s="176">
        <f>IF(L287="X",15,0)</f>
        <v>15</v>
      </c>
      <c r="N287" s="572"/>
      <c r="O287" s="166"/>
      <c r="P287" s="519" t="s">
        <v>433</v>
      </c>
      <c r="Q287" s="515" t="s">
        <v>441</v>
      </c>
      <c r="R287" s="181" t="s">
        <v>409</v>
      </c>
      <c r="S287" s="182" t="s">
        <v>486</v>
      </c>
      <c r="T287" s="176">
        <f>IF(S287="X",15,0)</f>
        <v>15</v>
      </c>
      <c r="U287" s="572"/>
      <c r="V287" s="166"/>
      <c r="W287" s="519" t="s">
        <v>433</v>
      </c>
      <c r="X287" s="515" t="s">
        <v>441</v>
      </c>
      <c r="Y287" s="181" t="s">
        <v>409</v>
      </c>
      <c r="Z287" s="182"/>
      <c r="AA287" s="176">
        <f>IF(Z287="X",15,0)</f>
        <v>0</v>
      </c>
      <c r="AB287" s="572"/>
      <c r="AC287" s="166"/>
      <c r="AD287" s="519" t="s">
        <v>433</v>
      </c>
      <c r="AE287" s="515" t="s">
        <v>441</v>
      </c>
      <c r="AF287" s="181" t="s">
        <v>409</v>
      </c>
      <c r="AG287" s="182"/>
      <c r="AH287" s="176">
        <f>IF(AG287="X",15,0)</f>
        <v>0</v>
      </c>
      <c r="AI287" s="572"/>
      <c r="AJ287" s="166"/>
      <c r="AK287" s="519" t="s">
        <v>433</v>
      </c>
      <c r="AL287" s="515" t="s">
        <v>441</v>
      </c>
      <c r="AM287" s="181" t="s">
        <v>409</v>
      </c>
      <c r="AN287" s="182"/>
      <c r="AO287" s="176">
        <f>IF(AN287="X",15,0)</f>
        <v>0</v>
      </c>
      <c r="AP287" s="572"/>
      <c r="AQ287" s="166"/>
      <c r="AR287" s="519" t="s">
        <v>433</v>
      </c>
      <c r="AS287" s="515" t="s">
        <v>441</v>
      </c>
      <c r="AT287" s="181" t="s">
        <v>409</v>
      </c>
      <c r="AU287" s="182"/>
      <c r="AV287" s="176">
        <f>IF(AU287="X",15,0)</f>
        <v>0</v>
      </c>
      <c r="AW287" s="572"/>
      <c r="AX287" s="166"/>
      <c r="AY287" s="519" t="s">
        <v>433</v>
      </c>
      <c r="AZ287" s="515" t="s">
        <v>441</v>
      </c>
      <c r="BA287" s="181" t="s">
        <v>409</v>
      </c>
      <c r="BB287" s="182"/>
      <c r="BC287" s="176">
        <f>IF(BB287="X",15,0)</f>
        <v>0</v>
      </c>
      <c r="BD287" s="572"/>
    </row>
    <row r="288" spans="1:56" ht="33" customHeight="1" thickBot="1" x14ac:dyDescent="0.3">
      <c r="A288" s="166"/>
      <c r="B288" s="520"/>
      <c r="C288" s="516"/>
      <c r="D288" s="183" t="s">
        <v>410</v>
      </c>
      <c r="E288" s="184"/>
      <c r="F288" s="176"/>
      <c r="G288" s="572"/>
      <c r="H288" s="166"/>
      <c r="I288" s="520"/>
      <c r="J288" s="516"/>
      <c r="K288" s="183" t="s">
        <v>410</v>
      </c>
      <c r="L288" s="184"/>
      <c r="M288" s="176"/>
      <c r="N288" s="572"/>
      <c r="O288" s="166"/>
      <c r="P288" s="520"/>
      <c r="Q288" s="516"/>
      <c r="R288" s="183" t="s">
        <v>410</v>
      </c>
      <c r="S288" s="184"/>
      <c r="T288" s="176"/>
      <c r="U288" s="572"/>
      <c r="V288" s="166"/>
      <c r="W288" s="520"/>
      <c r="X288" s="516"/>
      <c r="Y288" s="183" t="s">
        <v>410</v>
      </c>
      <c r="Z288" s="184"/>
      <c r="AA288" s="176"/>
      <c r="AB288" s="572"/>
      <c r="AC288" s="166"/>
      <c r="AD288" s="520"/>
      <c r="AE288" s="516"/>
      <c r="AF288" s="183" t="s">
        <v>410</v>
      </c>
      <c r="AG288" s="184"/>
      <c r="AH288" s="176"/>
      <c r="AI288" s="572"/>
      <c r="AJ288" s="166"/>
      <c r="AK288" s="520"/>
      <c r="AL288" s="516"/>
      <c r="AM288" s="183" t="s">
        <v>410</v>
      </c>
      <c r="AN288" s="184"/>
      <c r="AO288" s="176"/>
      <c r="AP288" s="572"/>
      <c r="AQ288" s="166"/>
      <c r="AR288" s="520"/>
      <c r="AS288" s="516"/>
      <c r="AT288" s="183" t="s">
        <v>410</v>
      </c>
      <c r="AU288" s="184"/>
      <c r="AV288" s="176"/>
      <c r="AW288" s="572"/>
      <c r="AX288" s="166"/>
      <c r="AY288" s="520"/>
      <c r="AZ288" s="516"/>
      <c r="BA288" s="183" t="s">
        <v>410</v>
      </c>
      <c r="BB288" s="184"/>
      <c r="BC288" s="176"/>
      <c r="BD288" s="572"/>
    </row>
    <row r="289" spans="1:56" ht="45" customHeight="1" x14ac:dyDescent="0.25">
      <c r="A289" s="166"/>
      <c r="B289" s="549" t="s">
        <v>434</v>
      </c>
      <c r="C289" s="513" t="s">
        <v>437</v>
      </c>
      <c r="D289" s="187" t="s">
        <v>411</v>
      </c>
      <c r="E289" s="178" t="s">
        <v>486</v>
      </c>
      <c r="F289" s="176">
        <f>IF(E289="X",15,0)</f>
        <v>15</v>
      </c>
      <c r="G289" s="572"/>
      <c r="H289" s="166"/>
      <c r="I289" s="549" t="s">
        <v>434</v>
      </c>
      <c r="J289" s="513" t="s">
        <v>437</v>
      </c>
      <c r="K289" s="187" t="s">
        <v>411</v>
      </c>
      <c r="L289" s="178" t="s">
        <v>486</v>
      </c>
      <c r="M289" s="176">
        <f>IF(L289="X",15,0)</f>
        <v>15</v>
      </c>
      <c r="N289" s="572"/>
      <c r="O289" s="166"/>
      <c r="P289" s="549" t="s">
        <v>434</v>
      </c>
      <c r="Q289" s="513" t="s">
        <v>437</v>
      </c>
      <c r="R289" s="187" t="s">
        <v>411</v>
      </c>
      <c r="S289" s="178" t="s">
        <v>486</v>
      </c>
      <c r="T289" s="176">
        <f>IF(S289="X",15,0)</f>
        <v>15</v>
      </c>
      <c r="U289" s="572"/>
      <c r="V289" s="166"/>
      <c r="W289" s="549" t="s">
        <v>434</v>
      </c>
      <c r="X289" s="513" t="s">
        <v>437</v>
      </c>
      <c r="Y289" s="187" t="s">
        <v>411</v>
      </c>
      <c r="Z289" s="178"/>
      <c r="AA289" s="176">
        <f>IF(Z289="X",15,0)</f>
        <v>0</v>
      </c>
      <c r="AB289" s="572"/>
      <c r="AC289" s="166"/>
      <c r="AD289" s="549" t="s">
        <v>434</v>
      </c>
      <c r="AE289" s="513" t="s">
        <v>437</v>
      </c>
      <c r="AF289" s="187" t="s">
        <v>411</v>
      </c>
      <c r="AG289" s="178"/>
      <c r="AH289" s="176">
        <f>IF(AG289="X",15,0)</f>
        <v>0</v>
      </c>
      <c r="AI289" s="572"/>
      <c r="AJ289" s="166"/>
      <c r="AK289" s="549" t="s">
        <v>434</v>
      </c>
      <c r="AL289" s="513" t="s">
        <v>437</v>
      </c>
      <c r="AM289" s="187" t="s">
        <v>411</v>
      </c>
      <c r="AN289" s="178"/>
      <c r="AO289" s="176">
        <f>IF(AN289="X",15,0)</f>
        <v>0</v>
      </c>
      <c r="AP289" s="572"/>
      <c r="AQ289" s="166"/>
      <c r="AR289" s="549" t="s">
        <v>434</v>
      </c>
      <c r="AS289" s="513" t="s">
        <v>437</v>
      </c>
      <c r="AT289" s="187" t="s">
        <v>411</v>
      </c>
      <c r="AU289" s="178"/>
      <c r="AV289" s="176">
        <f>IF(AU289="X",15,0)</f>
        <v>0</v>
      </c>
      <c r="AW289" s="572"/>
      <c r="AX289" s="166"/>
      <c r="AY289" s="549" t="s">
        <v>434</v>
      </c>
      <c r="AZ289" s="513" t="s">
        <v>437</v>
      </c>
      <c r="BA289" s="187" t="s">
        <v>411</v>
      </c>
      <c r="BB289" s="178"/>
      <c r="BC289" s="176">
        <f>IF(BB289="X",15,0)</f>
        <v>0</v>
      </c>
      <c r="BD289" s="572"/>
    </row>
    <row r="290" spans="1:56" ht="35.25" customHeight="1" thickBot="1" x14ac:dyDescent="0.3">
      <c r="A290" s="166"/>
      <c r="B290" s="551"/>
      <c r="C290" s="514"/>
      <c r="D290" s="188" t="s">
        <v>412</v>
      </c>
      <c r="E290" s="180"/>
      <c r="F290" s="176"/>
      <c r="G290" s="572"/>
      <c r="H290" s="166"/>
      <c r="I290" s="551"/>
      <c r="J290" s="514"/>
      <c r="K290" s="188" t="s">
        <v>412</v>
      </c>
      <c r="L290" s="180"/>
      <c r="M290" s="176"/>
      <c r="N290" s="572"/>
      <c r="O290" s="166"/>
      <c r="P290" s="551"/>
      <c r="Q290" s="514"/>
      <c r="R290" s="188" t="s">
        <v>412</v>
      </c>
      <c r="S290" s="180"/>
      <c r="T290" s="176"/>
      <c r="U290" s="572"/>
      <c r="V290" s="166"/>
      <c r="W290" s="551"/>
      <c r="X290" s="514"/>
      <c r="Y290" s="188" t="s">
        <v>412</v>
      </c>
      <c r="Z290" s="180"/>
      <c r="AA290" s="176"/>
      <c r="AB290" s="572"/>
      <c r="AC290" s="166"/>
      <c r="AD290" s="551"/>
      <c r="AE290" s="514"/>
      <c r="AF290" s="188" t="s">
        <v>412</v>
      </c>
      <c r="AG290" s="180"/>
      <c r="AH290" s="176"/>
      <c r="AI290" s="572"/>
      <c r="AJ290" s="166"/>
      <c r="AK290" s="551"/>
      <c r="AL290" s="514"/>
      <c r="AM290" s="188" t="s">
        <v>412</v>
      </c>
      <c r="AN290" s="180"/>
      <c r="AO290" s="176"/>
      <c r="AP290" s="572"/>
      <c r="AQ290" s="166"/>
      <c r="AR290" s="551"/>
      <c r="AS290" s="514"/>
      <c r="AT290" s="188" t="s">
        <v>412</v>
      </c>
      <c r="AU290" s="180"/>
      <c r="AV290" s="176"/>
      <c r="AW290" s="572"/>
      <c r="AX290" s="166"/>
      <c r="AY290" s="551"/>
      <c r="AZ290" s="514"/>
      <c r="BA290" s="188" t="s">
        <v>412</v>
      </c>
      <c r="BB290" s="180"/>
      <c r="BC290" s="176"/>
      <c r="BD290" s="572"/>
    </row>
    <row r="291" spans="1:56" ht="24" customHeight="1" x14ac:dyDescent="0.25">
      <c r="A291" s="166"/>
      <c r="B291" s="519" t="s">
        <v>435</v>
      </c>
      <c r="C291" s="515" t="s">
        <v>438</v>
      </c>
      <c r="D291" s="181" t="s">
        <v>413</v>
      </c>
      <c r="E291" s="182" t="s">
        <v>486</v>
      </c>
      <c r="F291" s="176">
        <f>IF(E291="X",10,0)</f>
        <v>10</v>
      </c>
      <c r="G291" s="572"/>
      <c r="H291" s="166"/>
      <c r="I291" s="519" t="s">
        <v>435</v>
      </c>
      <c r="J291" s="515" t="s">
        <v>438</v>
      </c>
      <c r="K291" s="181" t="s">
        <v>413</v>
      </c>
      <c r="L291" s="182" t="s">
        <v>486</v>
      </c>
      <c r="M291" s="176">
        <f>IF(L291="X",10,0)</f>
        <v>10</v>
      </c>
      <c r="N291" s="572"/>
      <c r="O291" s="166"/>
      <c r="P291" s="519" t="s">
        <v>435</v>
      </c>
      <c r="Q291" s="515" t="s">
        <v>438</v>
      </c>
      <c r="R291" s="181" t="s">
        <v>413</v>
      </c>
      <c r="S291" s="182" t="s">
        <v>486</v>
      </c>
      <c r="T291" s="176">
        <f>IF(S291="X",10,0)</f>
        <v>10</v>
      </c>
      <c r="U291" s="572"/>
      <c r="V291" s="166"/>
      <c r="W291" s="519" t="s">
        <v>435</v>
      </c>
      <c r="X291" s="515" t="s">
        <v>438</v>
      </c>
      <c r="Y291" s="181" t="s">
        <v>413</v>
      </c>
      <c r="Z291" s="182"/>
      <c r="AA291" s="176">
        <f>IF(Z291="X",10,0)</f>
        <v>0</v>
      </c>
      <c r="AB291" s="572"/>
      <c r="AC291" s="166"/>
      <c r="AD291" s="519" t="s">
        <v>435</v>
      </c>
      <c r="AE291" s="515" t="s">
        <v>438</v>
      </c>
      <c r="AF291" s="181" t="s">
        <v>413</v>
      </c>
      <c r="AG291" s="182"/>
      <c r="AH291" s="176">
        <f>IF(AG291="X",10,0)</f>
        <v>0</v>
      </c>
      <c r="AI291" s="572"/>
      <c r="AJ291" s="166"/>
      <c r="AK291" s="519" t="s">
        <v>435</v>
      </c>
      <c r="AL291" s="515" t="s">
        <v>438</v>
      </c>
      <c r="AM291" s="181" t="s">
        <v>413</v>
      </c>
      <c r="AN291" s="182"/>
      <c r="AO291" s="176">
        <f>IF(AN291="X",10,0)</f>
        <v>0</v>
      </c>
      <c r="AP291" s="572"/>
      <c r="AQ291" s="166"/>
      <c r="AR291" s="519" t="s">
        <v>435</v>
      </c>
      <c r="AS291" s="515" t="s">
        <v>438</v>
      </c>
      <c r="AT291" s="181" t="s">
        <v>413</v>
      </c>
      <c r="AU291" s="182"/>
      <c r="AV291" s="176">
        <f>IF(AU291="X",10,0)</f>
        <v>0</v>
      </c>
      <c r="AW291" s="572"/>
      <c r="AX291" s="166"/>
      <c r="AY291" s="519" t="s">
        <v>435</v>
      </c>
      <c r="AZ291" s="515" t="s">
        <v>438</v>
      </c>
      <c r="BA291" s="181" t="s">
        <v>413</v>
      </c>
      <c r="BB291" s="182"/>
      <c r="BC291" s="176">
        <f>IF(BB291="X",10,0)</f>
        <v>0</v>
      </c>
      <c r="BD291" s="572"/>
    </row>
    <row r="292" spans="1:56" ht="24" customHeight="1" x14ac:dyDescent="0.25">
      <c r="A292" s="166"/>
      <c r="B292" s="552"/>
      <c r="C292" s="518"/>
      <c r="D292" s="189" t="s">
        <v>414</v>
      </c>
      <c r="E292" s="190"/>
      <c r="F292" s="176">
        <f>IF(E292="X",5,0)</f>
        <v>0</v>
      </c>
      <c r="G292" s="572"/>
      <c r="H292" s="166"/>
      <c r="I292" s="552"/>
      <c r="J292" s="518"/>
      <c r="K292" s="189" t="s">
        <v>414</v>
      </c>
      <c r="L292" s="190"/>
      <c r="M292" s="176">
        <f>IF(L292="X",5,0)</f>
        <v>0</v>
      </c>
      <c r="N292" s="572"/>
      <c r="O292" s="166"/>
      <c r="P292" s="552"/>
      <c r="Q292" s="518"/>
      <c r="R292" s="189" t="s">
        <v>414</v>
      </c>
      <c r="S292" s="190"/>
      <c r="T292" s="176">
        <f>IF(S292="X",5,0)</f>
        <v>0</v>
      </c>
      <c r="U292" s="572"/>
      <c r="V292" s="166"/>
      <c r="W292" s="552"/>
      <c r="X292" s="518"/>
      <c r="Y292" s="189" t="s">
        <v>414</v>
      </c>
      <c r="Z292" s="190"/>
      <c r="AA292" s="176">
        <f>IF(Z292="X",5,0)</f>
        <v>0</v>
      </c>
      <c r="AB292" s="572"/>
      <c r="AC292" s="166"/>
      <c r="AD292" s="552"/>
      <c r="AE292" s="518"/>
      <c r="AF292" s="189" t="s">
        <v>414</v>
      </c>
      <c r="AG292" s="190"/>
      <c r="AH292" s="176">
        <f>IF(AG292="X",5,0)</f>
        <v>0</v>
      </c>
      <c r="AI292" s="572"/>
      <c r="AJ292" s="166"/>
      <c r="AK292" s="552"/>
      <c r="AL292" s="518"/>
      <c r="AM292" s="189" t="s">
        <v>414</v>
      </c>
      <c r="AN292" s="190"/>
      <c r="AO292" s="176">
        <f>IF(AN292="X",5,0)</f>
        <v>0</v>
      </c>
      <c r="AP292" s="572"/>
      <c r="AQ292" s="166"/>
      <c r="AR292" s="552"/>
      <c r="AS292" s="518"/>
      <c r="AT292" s="189" t="s">
        <v>414</v>
      </c>
      <c r="AU292" s="190"/>
      <c r="AV292" s="176">
        <f>IF(AU292="X",5,0)</f>
        <v>0</v>
      </c>
      <c r="AW292" s="572"/>
      <c r="AX292" s="166"/>
      <c r="AY292" s="552"/>
      <c r="AZ292" s="518"/>
      <c r="BA292" s="189" t="s">
        <v>414</v>
      </c>
      <c r="BB292" s="190"/>
      <c r="BC292" s="176">
        <f>IF(BB292="X",5,0)</f>
        <v>0</v>
      </c>
      <c r="BD292" s="572"/>
    </row>
    <row r="293" spans="1:56" ht="24" customHeight="1" thickBot="1" x14ac:dyDescent="0.3">
      <c r="A293" s="166"/>
      <c r="B293" s="520"/>
      <c r="C293" s="516"/>
      <c r="D293" s="183" t="s">
        <v>415</v>
      </c>
      <c r="E293" s="184"/>
      <c r="F293" s="176"/>
      <c r="G293" s="572"/>
      <c r="H293" s="166"/>
      <c r="I293" s="520"/>
      <c r="J293" s="516"/>
      <c r="K293" s="183" t="s">
        <v>415</v>
      </c>
      <c r="L293" s="184"/>
      <c r="M293" s="176"/>
      <c r="N293" s="572"/>
      <c r="O293" s="166"/>
      <c r="P293" s="520"/>
      <c r="Q293" s="516"/>
      <c r="R293" s="183" t="s">
        <v>415</v>
      </c>
      <c r="S293" s="184"/>
      <c r="T293" s="176"/>
      <c r="U293" s="572"/>
      <c r="V293" s="166"/>
      <c r="W293" s="520"/>
      <c r="X293" s="516"/>
      <c r="Y293" s="183" t="s">
        <v>415</v>
      </c>
      <c r="Z293" s="184"/>
      <c r="AA293" s="176"/>
      <c r="AB293" s="572"/>
      <c r="AC293" s="166"/>
      <c r="AD293" s="520"/>
      <c r="AE293" s="516"/>
      <c r="AF293" s="183" t="s">
        <v>415</v>
      </c>
      <c r="AG293" s="184"/>
      <c r="AH293" s="176"/>
      <c r="AI293" s="572"/>
      <c r="AJ293" s="166"/>
      <c r="AK293" s="520"/>
      <c r="AL293" s="516"/>
      <c r="AM293" s="183" t="s">
        <v>415</v>
      </c>
      <c r="AN293" s="184"/>
      <c r="AO293" s="176"/>
      <c r="AP293" s="572"/>
      <c r="AQ293" s="166"/>
      <c r="AR293" s="520"/>
      <c r="AS293" s="516"/>
      <c r="AT293" s="183" t="s">
        <v>415</v>
      </c>
      <c r="AU293" s="184"/>
      <c r="AV293" s="176"/>
      <c r="AW293" s="572"/>
      <c r="AX293" s="166"/>
      <c r="AY293" s="520"/>
      <c r="AZ293" s="516"/>
      <c r="BA293" s="183" t="s">
        <v>415</v>
      </c>
      <c r="BB293" s="184"/>
      <c r="BC293" s="176"/>
      <c r="BD293" s="572"/>
    </row>
    <row r="294" spans="1:56" ht="18.75" thickBot="1" x14ac:dyDescent="0.3">
      <c r="A294" s="191"/>
      <c r="B294" s="192"/>
      <c r="C294" s="192"/>
      <c r="D294" s="192"/>
      <c r="E294" s="193"/>
      <c r="F294" s="168"/>
      <c r="G294" s="572"/>
      <c r="H294" s="191"/>
      <c r="I294" s="192"/>
      <c r="J294" s="192"/>
      <c r="K294" s="192"/>
      <c r="L294" s="193"/>
      <c r="M294" s="168"/>
      <c r="N294" s="572"/>
      <c r="O294" s="191"/>
      <c r="P294" s="192"/>
      <c r="Q294" s="192"/>
      <c r="R294" s="192"/>
      <c r="S294" s="193"/>
      <c r="T294" s="168"/>
      <c r="U294" s="572"/>
      <c r="V294" s="191"/>
      <c r="W294" s="192"/>
      <c r="X294" s="192"/>
      <c r="Y294" s="192"/>
      <c r="Z294" s="193"/>
      <c r="AA294" s="168"/>
      <c r="AB294" s="572"/>
      <c r="AC294" s="191"/>
      <c r="AD294" s="192"/>
      <c r="AE294" s="192"/>
      <c r="AF294" s="192"/>
      <c r="AG294" s="193"/>
      <c r="AH294" s="168"/>
      <c r="AI294" s="572"/>
      <c r="AJ294" s="191"/>
      <c r="AK294" s="192"/>
      <c r="AL294" s="192"/>
      <c r="AM294" s="192"/>
      <c r="AN294" s="193"/>
      <c r="AO294" s="168"/>
      <c r="AP294" s="572"/>
      <c r="AQ294" s="191"/>
      <c r="AR294" s="192"/>
      <c r="AS294" s="192"/>
      <c r="AT294" s="192"/>
      <c r="AU294" s="193"/>
      <c r="AV294" s="168"/>
      <c r="AW294" s="572"/>
      <c r="AX294" s="191"/>
      <c r="AY294" s="192"/>
      <c r="AZ294" s="192"/>
      <c r="BA294" s="192"/>
      <c r="BB294" s="193"/>
      <c r="BC294" s="168"/>
      <c r="BD294" s="572"/>
    </row>
    <row r="295" spans="1:56" ht="19.5" customHeight="1" thickBot="1" x14ac:dyDescent="0.3">
      <c r="A295" s="166"/>
      <c r="B295" s="538" t="s">
        <v>418</v>
      </c>
      <c r="C295" s="539"/>
      <c r="D295" s="509" t="s">
        <v>420</v>
      </c>
      <c r="E295" s="510"/>
      <c r="F295" s="168"/>
      <c r="G295" s="572"/>
      <c r="H295" s="166"/>
      <c r="I295" s="538" t="s">
        <v>418</v>
      </c>
      <c r="J295" s="539"/>
      <c r="K295" s="509" t="s">
        <v>420</v>
      </c>
      <c r="L295" s="510"/>
      <c r="M295" s="168"/>
      <c r="N295" s="572"/>
      <c r="O295" s="166"/>
      <c r="P295" s="538" t="s">
        <v>418</v>
      </c>
      <c r="Q295" s="539"/>
      <c r="R295" s="509" t="s">
        <v>420</v>
      </c>
      <c r="S295" s="510"/>
      <c r="T295" s="168"/>
      <c r="U295" s="572"/>
      <c r="V295" s="166"/>
      <c r="W295" s="538" t="s">
        <v>418</v>
      </c>
      <c r="X295" s="539"/>
      <c r="Y295" s="509" t="s">
        <v>420</v>
      </c>
      <c r="Z295" s="510"/>
      <c r="AA295" s="168"/>
      <c r="AB295" s="572"/>
      <c r="AC295" s="166"/>
      <c r="AD295" s="538" t="s">
        <v>418</v>
      </c>
      <c r="AE295" s="539"/>
      <c r="AF295" s="509" t="s">
        <v>420</v>
      </c>
      <c r="AG295" s="510"/>
      <c r="AH295" s="168"/>
      <c r="AI295" s="572"/>
      <c r="AJ295" s="166"/>
      <c r="AK295" s="538" t="s">
        <v>418</v>
      </c>
      <c r="AL295" s="539"/>
      <c r="AM295" s="509" t="s">
        <v>420</v>
      </c>
      <c r="AN295" s="510"/>
      <c r="AO295" s="168"/>
      <c r="AP295" s="572"/>
      <c r="AQ295" s="166"/>
      <c r="AR295" s="538" t="s">
        <v>418</v>
      </c>
      <c r="AS295" s="539"/>
      <c r="AT295" s="509" t="s">
        <v>420</v>
      </c>
      <c r="AU295" s="510"/>
      <c r="AV295" s="168"/>
      <c r="AW295" s="572"/>
      <c r="AX295" s="166"/>
      <c r="AY295" s="538" t="s">
        <v>418</v>
      </c>
      <c r="AZ295" s="539"/>
      <c r="BA295" s="509" t="s">
        <v>420</v>
      </c>
      <c r="BB295" s="510"/>
      <c r="BC295" s="168"/>
      <c r="BD295" s="572"/>
    </row>
    <row r="296" spans="1:56" ht="19.5" customHeight="1" thickBot="1" x14ac:dyDescent="0.3">
      <c r="A296" s="166"/>
      <c r="B296" s="534" t="s">
        <v>419</v>
      </c>
      <c r="C296" s="535"/>
      <c r="D296" s="509" t="s">
        <v>421</v>
      </c>
      <c r="E296" s="510"/>
      <c r="F296" s="168"/>
      <c r="G296" s="572"/>
      <c r="H296" s="166"/>
      <c r="I296" s="534" t="s">
        <v>419</v>
      </c>
      <c r="J296" s="535"/>
      <c r="K296" s="509" t="s">
        <v>421</v>
      </c>
      <c r="L296" s="510"/>
      <c r="M296" s="168"/>
      <c r="N296" s="572"/>
      <c r="O296" s="166"/>
      <c r="P296" s="534" t="s">
        <v>419</v>
      </c>
      <c r="Q296" s="535"/>
      <c r="R296" s="509" t="s">
        <v>421</v>
      </c>
      <c r="S296" s="510"/>
      <c r="T296" s="168"/>
      <c r="U296" s="572"/>
      <c r="V296" s="166"/>
      <c r="W296" s="534" t="s">
        <v>419</v>
      </c>
      <c r="X296" s="535"/>
      <c r="Y296" s="509" t="s">
        <v>421</v>
      </c>
      <c r="Z296" s="510"/>
      <c r="AA296" s="168"/>
      <c r="AB296" s="572"/>
      <c r="AC296" s="166"/>
      <c r="AD296" s="534" t="s">
        <v>419</v>
      </c>
      <c r="AE296" s="535"/>
      <c r="AF296" s="509" t="s">
        <v>421</v>
      </c>
      <c r="AG296" s="510"/>
      <c r="AH296" s="168"/>
      <c r="AI296" s="572"/>
      <c r="AJ296" s="166"/>
      <c r="AK296" s="534" t="s">
        <v>419</v>
      </c>
      <c r="AL296" s="535"/>
      <c r="AM296" s="509" t="s">
        <v>421</v>
      </c>
      <c r="AN296" s="510"/>
      <c r="AO296" s="168"/>
      <c r="AP296" s="572"/>
      <c r="AQ296" s="166"/>
      <c r="AR296" s="534" t="s">
        <v>419</v>
      </c>
      <c r="AS296" s="535"/>
      <c r="AT296" s="509" t="s">
        <v>421</v>
      </c>
      <c r="AU296" s="510"/>
      <c r="AV296" s="168"/>
      <c r="AW296" s="572"/>
      <c r="AX296" s="166"/>
      <c r="AY296" s="534" t="s">
        <v>419</v>
      </c>
      <c r="AZ296" s="535"/>
      <c r="BA296" s="509" t="s">
        <v>421</v>
      </c>
      <c r="BB296" s="510"/>
      <c r="BC296" s="168"/>
      <c r="BD296" s="572"/>
    </row>
    <row r="297" spans="1:56" ht="19.5" customHeight="1" thickBot="1" x14ac:dyDescent="0.3">
      <c r="A297" s="166"/>
      <c r="B297" s="536" t="s">
        <v>452</v>
      </c>
      <c r="C297" s="537"/>
      <c r="D297" s="509" t="s">
        <v>422</v>
      </c>
      <c r="E297" s="510"/>
      <c r="F297" s="168"/>
      <c r="G297" s="572"/>
      <c r="H297" s="166"/>
      <c r="I297" s="536" t="s">
        <v>452</v>
      </c>
      <c r="J297" s="537"/>
      <c r="K297" s="509" t="s">
        <v>422</v>
      </c>
      <c r="L297" s="510"/>
      <c r="M297" s="168"/>
      <c r="N297" s="572"/>
      <c r="O297" s="166"/>
      <c r="P297" s="536" t="s">
        <v>452</v>
      </c>
      <c r="Q297" s="537"/>
      <c r="R297" s="509" t="s">
        <v>422</v>
      </c>
      <c r="S297" s="510"/>
      <c r="T297" s="168"/>
      <c r="U297" s="572"/>
      <c r="V297" s="166"/>
      <c r="W297" s="536" t="s">
        <v>452</v>
      </c>
      <c r="X297" s="537"/>
      <c r="Y297" s="509" t="s">
        <v>422</v>
      </c>
      <c r="Z297" s="510"/>
      <c r="AA297" s="168"/>
      <c r="AB297" s="572"/>
      <c r="AC297" s="166"/>
      <c r="AD297" s="536" t="s">
        <v>452</v>
      </c>
      <c r="AE297" s="537"/>
      <c r="AF297" s="509" t="s">
        <v>422</v>
      </c>
      <c r="AG297" s="510"/>
      <c r="AH297" s="168"/>
      <c r="AI297" s="572"/>
      <c r="AJ297" s="166"/>
      <c r="AK297" s="536" t="s">
        <v>452</v>
      </c>
      <c r="AL297" s="537"/>
      <c r="AM297" s="509" t="s">
        <v>422</v>
      </c>
      <c r="AN297" s="510"/>
      <c r="AO297" s="168"/>
      <c r="AP297" s="572"/>
      <c r="AQ297" s="166"/>
      <c r="AR297" s="536" t="s">
        <v>452</v>
      </c>
      <c r="AS297" s="537"/>
      <c r="AT297" s="509" t="s">
        <v>422</v>
      </c>
      <c r="AU297" s="510"/>
      <c r="AV297" s="168"/>
      <c r="AW297" s="572"/>
      <c r="AX297" s="166"/>
      <c r="AY297" s="536" t="s">
        <v>452</v>
      </c>
      <c r="AZ297" s="537"/>
      <c r="BA297" s="509" t="s">
        <v>422</v>
      </c>
      <c r="BB297" s="510"/>
      <c r="BC297" s="168"/>
      <c r="BD297" s="572"/>
    </row>
    <row r="298" spans="1:56" ht="32.25" customHeight="1" thickBot="1" x14ac:dyDescent="0.3">
      <c r="A298" s="162"/>
      <c r="B298" s="507" t="s">
        <v>455</v>
      </c>
      <c r="C298" s="508"/>
      <c r="D298" s="507">
        <f>SUM(F278:F293)</f>
        <v>100</v>
      </c>
      <c r="E298" s="508"/>
      <c r="F298" s="164"/>
      <c r="G298" s="572"/>
      <c r="H298" s="162"/>
      <c r="I298" s="507" t="s">
        <v>455</v>
      </c>
      <c r="J298" s="508"/>
      <c r="K298" s="507">
        <f>SUM(M278:M293)</f>
        <v>95</v>
      </c>
      <c r="L298" s="508"/>
      <c r="M298" s="164"/>
      <c r="N298" s="572"/>
      <c r="O298" s="162"/>
      <c r="P298" s="507" t="s">
        <v>455</v>
      </c>
      <c r="Q298" s="508"/>
      <c r="R298" s="507">
        <f>SUM(T278:T293)</f>
        <v>100</v>
      </c>
      <c r="S298" s="508"/>
      <c r="T298" s="164"/>
      <c r="U298" s="572"/>
      <c r="V298" s="162"/>
      <c r="W298" s="507" t="s">
        <v>455</v>
      </c>
      <c r="X298" s="508"/>
      <c r="Y298" s="507">
        <f>SUM(AA278:AA293)</f>
        <v>0</v>
      </c>
      <c r="Z298" s="508"/>
      <c r="AA298" s="164"/>
      <c r="AB298" s="572"/>
      <c r="AC298" s="162"/>
      <c r="AD298" s="507" t="s">
        <v>455</v>
      </c>
      <c r="AE298" s="508"/>
      <c r="AF298" s="507">
        <f>SUM(AH278:AH293)</f>
        <v>0</v>
      </c>
      <c r="AG298" s="508"/>
      <c r="AH298" s="164"/>
      <c r="AI298" s="572"/>
      <c r="AJ298" s="162"/>
      <c r="AK298" s="507" t="s">
        <v>455</v>
      </c>
      <c r="AL298" s="508"/>
      <c r="AM298" s="507">
        <f>SUM(AO278:AO293)</f>
        <v>0</v>
      </c>
      <c r="AN298" s="508"/>
      <c r="AO298" s="164"/>
      <c r="AP298" s="572"/>
      <c r="AQ298" s="162"/>
      <c r="AR298" s="507" t="s">
        <v>455</v>
      </c>
      <c r="AS298" s="508"/>
      <c r="AT298" s="507">
        <f>SUM(AV278:AV293)</f>
        <v>0</v>
      </c>
      <c r="AU298" s="508"/>
      <c r="AV298" s="164"/>
      <c r="AW298" s="572"/>
      <c r="AX298" s="162"/>
      <c r="AY298" s="507" t="s">
        <v>455</v>
      </c>
      <c r="AZ298" s="508"/>
      <c r="BA298" s="507">
        <f>SUM(BC278:BC293)</f>
        <v>0</v>
      </c>
      <c r="BB298" s="508"/>
      <c r="BC298" s="164"/>
      <c r="BD298" s="572"/>
    </row>
    <row r="299" spans="1:56" ht="27" customHeight="1" thickBot="1" x14ac:dyDescent="0.3">
      <c r="A299" s="162"/>
      <c r="B299" s="191"/>
      <c r="C299" s="191"/>
      <c r="D299" s="191"/>
      <c r="E299" s="191"/>
      <c r="F299" s="164"/>
      <c r="G299" s="572"/>
      <c r="H299" s="162"/>
      <c r="I299" s="191"/>
      <c r="J299" s="191"/>
      <c r="K299" s="191"/>
      <c r="L299" s="191"/>
      <c r="M299" s="164"/>
      <c r="N299" s="572"/>
      <c r="O299" s="162"/>
      <c r="P299" s="191"/>
      <c r="Q299" s="191"/>
      <c r="R299" s="191"/>
      <c r="S299" s="191"/>
      <c r="T299" s="164"/>
      <c r="U299" s="572"/>
      <c r="V299" s="162"/>
      <c r="W299" s="191"/>
      <c r="X299" s="191"/>
      <c r="Y299" s="191"/>
      <c r="Z299" s="191"/>
      <c r="AA299" s="164"/>
      <c r="AB299" s="572"/>
      <c r="AC299" s="162"/>
      <c r="AD299" s="191"/>
      <c r="AE299" s="191"/>
      <c r="AF299" s="191"/>
      <c r="AG299" s="191"/>
      <c r="AH299" s="164"/>
      <c r="AI299" s="572"/>
      <c r="AJ299" s="162"/>
      <c r="AK299" s="191"/>
      <c r="AL299" s="191"/>
      <c r="AM299" s="191"/>
      <c r="AN299" s="191"/>
      <c r="AO299" s="164"/>
      <c r="AP299" s="572"/>
      <c r="AQ299" s="162"/>
      <c r="AR299" s="191"/>
      <c r="AS299" s="191"/>
      <c r="AT299" s="191"/>
      <c r="AU299" s="191"/>
      <c r="AV299" s="164"/>
      <c r="AW299" s="572"/>
      <c r="AX299" s="162"/>
      <c r="AY299" s="191"/>
      <c r="AZ299" s="191"/>
      <c r="BA299" s="191"/>
      <c r="BB299" s="191"/>
      <c r="BC299" s="164"/>
      <c r="BD299" s="572"/>
    </row>
    <row r="300" spans="1:56" ht="23.25" customHeight="1" thickBot="1" x14ac:dyDescent="0.3">
      <c r="A300" s="166"/>
      <c r="B300" s="531" t="s">
        <v>442</v>
      </c>
      <c r="C300" s="532"/>
      <c r="D300" s="532"/>
      <c r="E300" s="533"/>
      <c r="F300" s="168"/>
      <c r="G300" s="572"/>
      <c r="H300" s="166"/>
      <c r="I300" s="531" t="s">
        <v>442</v>
      </c>
      <c r="J300" s="532"/>
      <c r="K300" s="532"/>
      <c r="L300" s="533"/>
      <c r="M300" s="168"/>
      <c r="N300" s="572"/>
      <c r="O300" s="166"/>
      <c r="P300" s="531" t="s">
        <v>442</v>
      </c>
      <c r="Q300" s="532"/>
      <c r="R300" s="532"/>
      <c r="S300" s="533"/>
      <c r="T300" s="168"/>
      <c r="U300" s="572"/>
      <c r="V300" s="166"/>
      <c r="W300" s="531" t="s">
        <v>442</v>
      </c>
      <c r="X300" s="532"/>
      <c r="Y300" s="532"/>
      <c r="Z300" s="533"/>
      <c r="AA300" s="168"/>
      <c r="AB300" s="572"/>
      <c r="AC300" s="166"/>
      <c r="AD300" s="531" t="s">
        <v>442</v>
      </c>
      <c r="AE300" s="532"/>
      <c r="AF300" s="532"/>
      <c r="AG300" s="533"/>
      <c r="AH300" s="168"/>
      <c r="AI300" s="572"/>
      <c r="AJ300" s="166"/>
      <c r="AK300" s="531" t="s">
        <v>442</v>
      </c>
      <c r="AL300" s="532"/>
      <c r="AM300" s="532"/>
      <c r="AN300" s="533"/>
      <c r="AO300" s="168"/>
      <c r="AP300" s="572"/>
      <c r="AQ300" s="166"/>
      <c r="AR300" s="531" t="s">
        <v>442</v>
      </c>
      <c r="AS300" s="532"/>
      <c r="AT300" s="532"/>
      <c r="AU300" s="533"/>
      <c r="AV300" s="168"/>
      <c r="AW300" s="572"/>
      <c r="AX300" s="166"/>
      <c r="AY300" s="531" t="s">
        <v>442</v>
      </c>
      <c r="AZ300" s="532"/>
      <c r="BA300" s="532"/>
      <c r="BB300" s="533"/>
      <c r="BC300" s="168"/>
      <c r="BD300" s="572"/>
    </row>
    <row r="301" spans="1:56" ht="36" customHeight="1" thickBot="1" x14ac:dyDescent="0.3">
      <c r="A301" s="166"/>
      <c r="B301" s="214" t="s">
        <v>443</v>
      </c>
      <c r="C301" s="560" t="s">
        <v>444</v>
      </c>
      <c r="D301" s="561"/>
      <c r="E301" s="213" t="s">
        <v>416</v>
      </c>
      <c r="F301" s="168"/>
      <c r="G301" s="572"/>
      <c r="H301" s="166"/>
      <c r="I301" s="214" t="s">
        <v>443</v>
      </c>
      <c r="J301" s="560" t="s">
        <v>444</v>
      </c>
      <c r="K301" s="561"/>
      <c r="L301" s="213" t="s">
        <v>416</v>
      </c>
      <c r="M301" s="168"/>
      <c r="N301" s="572"/>
      <c r="O301" s="166"/>
      <c r="P301" s="214" t="s">
        <v>443</v>
      </c>
      <c r="Q301" s="560" t="s">
        <v>444</v>
      </c>
      <c r="R301" s="561"/>
      <c r="S301" s="213" t="s">
        <v>416</v>
      </c>
      <c r="T301" s="168"/>
      <c r="U301" s="572"/>
      <c r="V301" s="166"/>
      <c r="W301" s="214" t="s">
        <v>443</v>
      </c>
      <c r="X301" s="560" t="s">
        <v>444</v>
      </c>
      <c r="Y301" s="561"/>
      <c r="Z301" s="213" t="s">
        <v>416</v>
      </c>
      <c r="AA301" s="168"/>
      <c r="AB301" s="572"/>
      <c r="AC301" s="166"/>
      <c r="AD301" s="214" t="s">
        <v>443</v>
      </c>
      <c r="AE301" s="560" t="s">
        <v>444</v>
      </c>
      <c r="AF301" s="561"/>
      <c r="AG301" s="213" t="s">
        <v>416</v>
      </c>
      <c r="AH301" s="168"/>
      <c r="AI301" s="572"/>
      <c r="AJ301" s="166"/>
      <c r="AK301" s="214" t="s">
        <v>443</v>
      </c>
      <c r="AL301" s="560" t="s">
        <v>444</v>
      </c>
      <c r="AM301" s="561"/>
      <c r="AN301" s="213" t="s">
        <v>416</v>
      </c>
      <c r="AO301" s="168"/>
      <c r="AP301" s="572"/>
      <c r="AQ301" s="166"/>
      <c r="AR301" s="214" t="s">
        <v>443</v>
      </c>
      <c r="AS301" s="560" t="s">
        <v>444</v>
      </c>
      <c r="AT301" s="561"/>
      <c r="AU301" s="213" t="s">
        <v>416</v>
      </c>
      <c r="AV301" s="168"/>
      <c r="AW301" s="572"/>
      <c r="AX301" s="166"/>
      <c r="AY301" s="214" t="s">
        <v>443</v>
      </c>
      <c r="AZ301" s="560" t="s">
        <v>444</v>
      </c>
      <c r="BA301" s="561"/>
      <c r="BB301" s="213" t="s">
        <v>416</v>
      </c>
      <c r="BC301" s="168"/>
      <c r="BD301" s="572"/>
    </row>
    <row r="302" spans="1:56" ht="23.25" customHeight="1" thickBot="1" x14ac:dyDescent="0.3">
      <c r="A302" s="166"/>
      <c r="B302" s="195" t="s">
        <v>418</v>
      </c>
      <c r="C302" s="529" t="s">
        <v>445</v>
      </c>
      <c r="D302" s="530"/>
      <c r="E302" s="196" t="s">
        <v>486</v>
      </c>
      <c r="F302" s="176">
        <f>IF(E302="X",2,"")</f>
        <v>2</v>
      </c>
      <c r="G302" s="572"/>
      <c r="H302" s="166"/>
      <c r="I302" s="195" t="s">
        <v>418</v>
      </c>
      <c r="J302" s="529" t="s">
        <v>445</v>
      </c>
      <c r="K302" s="530"/>
      <c r="L302" s="196" t="s">
        <v>486</v>
      </c>
      <c r="M302" s="176">
        <f>IF(L302="X",2,"")</f>
        <v>2</v>
      </c>
      <c r="N302" s="572"/>
      <c r="O302" s="166"/>
      <c r="P302" s="195" t="s">
        <v>418</v>
      </c>
      <c r="Q302" s="529" t="s">
        <v>445</v>
      </c>
      <c r="R302" s="530"/>
      <c r="S302" s="196" t="s">
        <v>486</v>
      </c>
      <c r="T302" s="176">
        <f>IF(S302="X",2,"")</f>
        <v>2</v>
      </c>
      <c r="U302" s="572"/>
      <c r="V302" s="166"/>
      <c r="W302" s="195" t="s">
        <v>418</v>
      </c>
      <c r="X302" s="529" t="s">
        <v>445</v>
      </c>
      <c r="Y302" s="530"/>
      <c r="Z302" s="196"/>
      <c r="AA302" s="176" t="str">
        <f>IF(Z302="X",2,"")</f>
        <v/>
      </c>
      <c r="AB302" s="572"/>
      <c r="AC302" s="166"/>
      <c r="AD302" s="195" t="s">
        <v>418</v>
      </c>
      <c r="AE302" s="529" t="s">
        <v>445</v>
      </c>
      <c r="AF302" s="530"/>
      <c r="AG302" s="196"/>
      <c r="AH302" s="176" t="str">
        <f>IF(AG302="X",2,"")</f>
        <v/>
      </c>
      <c r="AI302" s="572"/>
      <c r="AJ302" s="166"/>
      <c r="AK302" s="195" t="s">
        <v>418</v>
      </c>
      <c r="AL302" s="529" t="s">
        <v>445</v>
      </c>
      <c r="AM302" s="530"/>
      <c r="AN302" s="196"/>
      <c r="AO302" s="176" t="str">
        <f>IF(AN302="X",2,"")</f>
        <v/>
      </c>
      <c r="AP302" s="572"/>
      <c r="AQ302" s="166"/>
      <c r="AR302" s="195" t="s">
        <v>418</v>
      </c>
      <c r="AS302" s="529" t="s">
        <v>445</v>
      </c>
      <c r="AT302" s="530"/>
      <c r="AU302" s="196"/>
      <c r="AV302" s="176" t="str">
        <f>IF(AU302="X",2,"")</f>
        <v/>
      </c>
      <c r="AW302" s="572"/>
      <c r="AX302" s="166"/>
      <c r="AY302" s="195" t="s">
        <v>418</v>
      </c>
      <c r="AZ302" s="529" t="s">
        <v>445</v>
      </c>
      <c r="BA302" s="530"/>
      <c r="BB302" s="196"/>
      <c r="BC302" s="176" t="str">
        <f>IF(BB302="X",2,"")</f>
        <v/>
      </c>
      <c r="BD302" s="572"/>
    </row>
    <row r="303" spans="1:56" ht="23.25" customHeight="1" thickBot="1" x14ac:dyDescent="0.3">
      <c r="A303" s="166"/>
      <c r="B303" s="197" t="s">
        <v>419</v>
      </c>
      <c r="C303" s="529" t="s">
        <v>446</v>
      </c>
      <c r="D303" s="530"/>
      <c r="E303" s="196"/>
      <c r="F303" s="176" t="str">
        <f>IF(E303="X",1,"")</f>
        <v/>
      </c>
      <c r="G303" s="572"/>
      <c r="H303" s="166"/>
      <c r="I303" s="197" t="s">
        <v>419</v>
      </c>
      <c r="J303" s="529" t="s">
        <v>446</v>
      </c>
      <c r="K303" s="530"/>
      <c r="L303" s="196"/>
      <c r="M303" s="176" t="str">
        <f>IF(L303="X",1,"")</f>
        <v/>
      </c>
      <c r="N303" s="572"/>
      <c r="O303" s="166"/>
      <c r="P303" s="197" t="s">
        <v>419</v>
      </c>
      <c r="Q303" s="529" t="s">
        <v>446</v>
      </c>
      <c r="R303" s="530"/>
      <c r="S303" s="196"/>
      <c r="T303" s="176" t="str">
        <f>IF(S303="X",1,"")</f>
        <v/>
      </c>
      <c r="U303" s="572"/>
      <c r="V303" s="166"/>
      <c r="W303" s="197" t="s">
        <v>419</v>
      </c>
      <c r="X303" s="529" t="s">
        <v>446</v>
      </c>
      <c r="Y303" s="530"/>
      <c r="Z303" s="196"/>
      <c r="AA303" s="176" t="str">
        <f>IF(Z303="X",1,"")</f>
        <v/>
      </c>
      <c r="AB303" s="572"/>
      <c r="AC303" s="166"/>
      <c r="AD303" s="197" t="s">
        <v>419</v>
      </c>
      <c r="AE303" s="529" t="s">
        <v>446</v>
      </c>
      <c r="AF303" s="530"/>
      <c r="AG303" s="196"/>
      <c r="AH303" s="176" t="str">
        <f>IF(AG303="X",1,"")</f>
        <v/>
      </c>
      <c r="AI303" s="572"/>
      <c r="AJ303" s="166"/>
      <c r="AK303" s="197" t="s">
        <v>419</v>
      </c>
      <c r="AL303" s="529" t="s">
        <v>446</v>
      </c>
      <c r="AM303" s="530"/>
      <c r="AN303" s="196"/>
      <c r="AO303" s="176" t="str">
        <f>IF(AN303="X",1,"")</f>
        <v/>
      </c>
      <c r="AP303" s="572"/>
      <c r="AQ303" s="166"/>
      <c r="AR303" s="197" t="s">
        <v>419</v>
      </c>
      <c r="AS303" s="529" t="s">
        <v>446</v>
      </c>
      <c r="AT303" s="530"/>
      <c r="AU303" s="196"/>
      <c r="AV303" s="176" t="str">
        <f>IF(AU303="X",1,"")</f>
        <v/>
      </c>
      <c r="AW303" s="572"/>
      <c r="AX303" s="166"/>
      <c r="AY303" s="197" t="s">
        <v>419</v>
      </c>
      <c r="AZ303" s="529" t="s">
        <v>446</v>
      </c>
      <c r="BA303" s="530"/>
      <c r="BB303" s="196"/>
      <c r="BC303" s="176" t="str">
        <f>IF(BB303="X",1,"")</f>
        <v/>
      </c>
      <c r="BD303" s="572"/>
    </row>
    <row r="304" spans="1:56" ht="23.25" customHeight="1" thickBot="1" x14ac:dyDescent="0.3">
      <c r="A304" s="162"/>
      <c r="B304" s="198" t="s">
        <v>452</v>
      </c>
      <c r="C304" s="529" t="s">
        <v>447</v>
      </c>
      <c r="D304" s="530"/>
      <c r="E304" s="196"/>
      <c r="F304" s="176" t="str">
        <f>IF(E304="X",0.1,"")</f>
        <v/>
      </c>
      <c r="G304" s="572"/>
      <c r="H304" s="162"/>
      <c r="I304" s="198" t="s">
        <v>452</v>
      </c>
      <c r="J304" s="529" t="s">
        <v>447</v>
      </c>
      <c r="K304" s="530"/>
      <c r="L304" s="196"/>
      <c r="M304" s="176" t="str">
        <f>IF(L304="X",0.1,"")</f>
        <v/>
      </c>
      <c r="N304" s="572"/>
      <c r="O304" s="162"/>
      <c r="P304" s="198" t="s">
        <v>452</v>
      </c>
      <c r="Q304" s="529" t="s">
        <v>447</v>
      </c>
      <c r="R304" s="530"/>
      <c r="S304" s="196"/>
      <c r="T304" s="176" t="str">
        <f>IF(S304="X",0.1,"")</f>
        <v/>
      </c>
      <c r="U304" s="572"/>
      <c r="V304" s="162"/>
      <c r="W304" s="198" t="s">
        <v>452</v>
      </c>
      <c r="X304" s="529" t="s">
        <v>447</v>
      </c>
      <c r="Y304" s="530"/>
      <c r="Z304" s="196"/>
      <c r="AA304" s="176" t="str">
        <f>IF(Z304="X",0.1,"")</f>
        <v/>
      </c>
      <c r="AB304" s="572"/>
      <c r="AC304" s="162"/>
      <c r="AD304" s="198" t="s">
        <v>452</v>
      </c>
      <c r="AE304" s="529" t="s">
        <v>447</v>
      </c>
      <c r="AF304" s="530"/>
      <c r="AG304" s="196"/>
      <c r="AH304" s="176" t="str">
        <f>IF(AG304="X",0.1,"")</f>
        <v/>
      </c>
      <c r="AI304" s="572"/>
      <c r="AJ304" s="162"/>
      <c r="AK304" s="198" t="s">
        <v>452</v>
      </c>
      <c r="AL304" s="529" t="s">
        <v>447</v>
      </c>
      <c r="AM304" s="530"/>
      <c r="AN304" s="196"/>
      <c r="AO304" s="176" t="str">
        <f>IF(AN304="X",0.1,"")</f>
        <v/>
      </c>
      <c r="AP304" s="572"/>
      <c r="AQ304" s="162"/>
      <c r="AR304" s="198" t="s">
        <v>452</v>
      </c>
      <c r="AS304" s="529" t="s">
        <v>447</v>
      </c>
      <c r="AT304" s="530"/>
      <c r="AU304" s="196"/>
      <c r="AV304" s="176" t="str">
        <f>IF(AU304="X",0.1,"")</f>
        <v/>
      </c>
      <c r="AW304" s="572"/>
      <c r="AX304" s="162"/>
      <c r="AY304" s="198" t="s">
        <v>452</v>
      </c>
      <c r="AZ304" s="529" t="s">
        <v>447</v>
      </c>
      <c r="BA304" s="530"/>
      <c r="BB304" s="196"/>
      <c r="BC304" s="176" t="str">
        <f>IF(BB304="X",0.1,"")</f>
        <v/>
      </c>
      <c r="BD304" s="572"/>
    </row>
    <row r="305" spans="1:56" ht="23.25" customHeight="1" thickBot="1" x14ac:dyDescent="0.3">
      <c r="A305" s="191"/>
      <c r="B305" s="507" t="s">
        <v>454</v>
      </c>
      <c r="C305" s="508"/>
      <c r="D305" s="507" t="str">
        <f>IF(F305=2,"FUERTE",IF(F305=1,"MODERADO",IF(F305=0.1,"DÉBIL","")))</f>
        <v>FUERTE</v>
      </c>
      <c r="E305" s="508"/>
      <c r="F305" s="176">
        <f>SUM(F302:F304)</f>
        <v>2</v>
      </c>
      <c r="G305" s="572"/>
      <c r="H305" s="191"/>
      <c r="I305" s="507" t="s">
        <v>454</v>
      </c>
      <c r="J305" s="508"/>
      <c r="K305" s="507" t="str">
        <f>IF(M305=2,"FUERTE",IF(M305=1,"MODERADO",IF(M305=0.1,"DÉBIL","")))</f>
        <v>FUERTE</v>
      </c>
      <c r="L305" s="508"/>
      <c r="M305" s="176">
        <f>SUM(M302:M304)</f>
        <v>2</v>
      </c>
      <c r="N305" s="572"/>
      <c r="O305" s="191"/>
      <c r="P305" s="507" t="s">
        <v>454</v>
      </c>
      <c r="Q305" s="508"/>
      <c r="R305" s="507" t="str">
        <f>IF(T305=2,"FUERTE",IF(T305=1,"MODERADO",IF(T305=0.1,"DÉBIL","")))</f>
        <v>FUERTE</v>
      </c>
      <c r="S305" s="508"/>
      <c r="T305" s="176">
        <f>SUM(T302:T304)</f>
        <v>2</v>
      </c>
      <c r="U305" s="572"/>
      <c r="V305" s="191"/>
      <c r="W305" s="507" t="s">
        <v>454</v>
      </c>
      <c r="X305" s="508"/>
      <c r="Y305" s="507" t="str">
        <f>IF(AA305=2,"FUERTE",IF(AA305=1,"MODERADO",IF(AA305=0.1,"DÉBIL","")))</f>
        <v/>
      </c>
      <c r="Z305" s="508"/>
      <c r="AA305" s="176">
        <f>SUM(AA302:AA304)</f>
        <v>0</v>
      </c>
      <c r="AB305" s="572"/>
      <c r="AC305" s="191"/>
      <c r="AD305" s="507" t="s">
        <v>454</v>
      </c>
      <c r="AE305" s="508"/>
      <c r="AF305" s="507" t="str">
        <f>IF(AH305=2,"FUERTE",IF(AH305=1,"MODERADO",IF(AH305=0.1,"DÉBIL","")))</f>
        <v/>
      </c>
      <c r="AG305" s="508"/>
      <c r="AH305" s="176">
        <f>SUM(AH302:AH304)</f>
        <v>0</v>
      </c>
      <c r="AI305" s="572"/>
      <c r="AJ305" s="191"/>
      <c r="AK305" s="507" t="s">
        <v>454</v>
      </c>
      <c r="AL305" s="508"/>
      <c r="AM305" s="507" t="str">
        <f>IF(AO305=2,"FUERTE",IF(AO305=1,"MODERADO",IF(AO305=0.1,"DÉBIL","")))</f>
        <v/>
      </c>
      <c r="AN305" s="508"/>
      <c r="AO305" s="176">
        <f>SUM(AO302:AO304)</f>
        <v>0</v>
      </c>
      <c r="AP305" s="572"/>
      <c r="AQ305" s="191"/>
      <c r="AR305" s="507" t="s">
        <v>454</v>
      </c>
      <c r="AS305" s="508"/>
      <c r="AT305" s="507" t="str">
        <f>IF(AV305=2,"FUERTE",IF(AV305=1,"MODERADO",IF(AV305=0.1,"DÉBIL","")))</f>
        <v/>
      </c>
      <c r="AU305" s="508"/>
      <c r="AV305" s="176">
        <f>SUM(AV302:AV304)</f>
        <v>0</v>
      </c>
      <c r="AW305" s="572"/>
      <c r="AX305" s="191"/>
      <c r="AY305" s="507" t="s">
        <v>454</v>
      </c>
      <c r="AZ305" s="508"/>
      <c r="BA305" s="507" t="str">
        <f>IF(BC305=2,"FUERTE",IF(BC305=1,"MODERADO",IF(BC305=0.1,"DÉBIL","")))</f>
        <v/>
      </c>
      <c r="BB305" s="508"/>
      <c r="BC305" s="176">
        <f>SUM(BC302:BC304)</f>
        <v>0</v>
      </c>
      <c r="BD305" s="572"/>
    </row>
    <row r="306" spans="1:56" ht="37.5" customHeight="1" thickBot="1" x14ac:dyDescent="0.3">
      <c r="A306" s="162"/>
      <c r="B306" s="199"/>
      <c r="C306" s="199"/>
      <c r="D306" s="199"/>
      <c r="E306" s="199"/>
      <c r="F306" s="164"/>
      <c r="G306" s="572"/>
      <c r="H306" s="162"/>
      <c r="I306" s="199"/>
      <c r="J306" s="199"/>
      <c r="K306" s="199"/>
      <c r="L306" s="199"/>
      <c r="M306" s="164"/>
      <c r="N306" s="572"/>
      <c r="O306" s="162"/>
      <c r="P306" s="199"/>
      <c r="Q306" s="199"/>
      <c r="R306" s="199"/>
      <c r="S306" s="199"/>
      <c r="T306" s="164"/>
      <c r="U306" s="572"/>
      <c r="V306" s="162"/>
      <c r="W306" s="199"/>
      <c r="X306" s="199"/>
      <c r="Y306" s="199"/>
      <c r="Z306" s="199"/>
      <c r="AA306" s="164"/>
      <c r="AB306" s="572"/>
      <c r="AC306" s="162"/>
      <c r="AD306" s="199"/>
      <c r="AE306" s="199"/>
      <c r="AF306" s="199"/>
      <c r="AG306" s="199"/>
      <c r="AH306" s="164"/>
      <c r="AI306" s="572"/>
      <c r="AJ306" s="162"/>
      <c r="AK306" s="199"/>
      <c r="AL306" s="199"/>
      <c r="AM306" s="199"/>
      <c r="AN306" s="199"/>
      <c r="AO306" s="164"/>
      <c r="AP306" s="572"/>
      <c r="AQ306" s="162"/>
      <c r="AR306" s="199"/>
      <c r="AS306" s="199"/>
      <c r="AT306" s="199"/>
      <c r="AU306" s="199"/>
      <c r="AV306" s="164"/>
      <c r="AW306" s="572"/>
      <c r="AX306" s="162"/>
      <c r="AY306" s="199"/>
      <c r="AZ306" s="199"/>
      <c r="BA306" s="199"/>
      <c r="BB306" s="199"/>
      <c r="BC306" s="164"/>
      <c r="BD306" s="572"/>
    </row>
    <row r="307" spans="1:56" ht="18.75" thickBot="1" x14ac:dyDescent="0.3">
      <c r="A307" s="166"/>
      <c r="B307" s="531" t="s">
        <v>448</v>
      </c>
      <c r="C307" s="532"/>
      <c r="D307" s="532"/>
      <c r="E307" s="533"/>
      <c r="F307" s="168"/>
      <c r="G307" s="572"/>
      <c r="H307" s="166"/>
      <c r="I307" s="531" t="s">
        <v>448</v>
      </c>
      <c r="J307" s="532"/>
      <c r="K307" s="532"/>
      <c r="L307" s="533"/>
      <c r="M307" s="168"/>
      <c r="N307" s="572"/>
      <c r="O307" s="166"/>
      <c r="P307" s="531" t="s">
        <v>448</v>
      </c>
      <c r="Q307" s="532"/>
      <c r="R307" s="532"/>
      <c r="S307" s="533"/>
      <c r="T307" s="168"/>
      <c r="U307" s="572"/>
      <c r="V307" s="166"/>
      <c r="W307" s="531" t="s">
        <v>448</v>
      </c>
      <c r="X307" s="532"/>
      <c r="Y307" s="532"/>
      <c r="Z307" s="533"/>
      <c r="AA307" s="168"/>
      <c r="AB307" s="572"/>
      <c r="AC307" s="166"/>
      <c r="AD307" s="531" t="s">
        <v>448</v>
      </c>
      <c r="AE307" s="532"/>
      <c r="AF307" s="532"/>
      <c r="AG307" s="533"/>
      <c r="AH307" s="168"/>
      <c r="AI307" s="572"/>
      <c r="AJ307" s="166"/>
      <c r="AK307" s="531" t="s">
        <v>448</v>
      </c>
      <c r="AL307" s="532"/>
      <c r="AM307" s="532"/>
      <c r="AN307" s="533"/>
      <c r="AO307" s="168"/>
      <c r="AP307" s="572"/>
      <c r="AQ307" s="166"/>
      <c r="AR307" s="531" t="s">
        <v>448</v>
      </c>
      <c r="AS307" s="532"/>
      <c r="AT307" s="532"/>
      <c r="AU307" s="533"/>
      <c r="AV307" s="168"/>
      <c r="AW307" s="572"/>
      <c r="AX307" s="166"/>
      <c r="AY307" s="531" t="s">
        <v>448</v>
      </c>
      <c r="AZ307" s="532"/>
      <c r="BA307" s="532"/>
      <c r="BB307" s="533"/>
      <c r="BC307" s="168"/>
      <c r="BD307" s="572"/>
    </row>
    <row r="308" spans="1:56" ht="76.5" customHeight="1" thickBot="1" x14ac:dyDescent="0.3">
      <c r="A308" s="166"/>
      <c r="B308" s="215" t="s">
        <v>449</v>
      </c>
      <c r="C308" s="215" t="s">
        <v>453</v>
      </c>
      <c r="D308" s="215" t="s">
        <v>450</v>
      </c>
      <c r="E308" s="215" t="s">
        <v>451</v>
      </c>
      <c r="F308" s="168"/>
      <c r="G308" s="572"/>
      <c r="H308" s="166"/>
      <c r="I308" s="215" t="s">
        <v>449</v>
      </c>
      <c r="J308" s="215" t="s">
        <v>453</v>
      </c>
      <c r="K308" s="215" t="s">
        <v>450</v>
      </c>
      <c r="L308" s="215" t="s">
        <v>451</v>
      </c>
      <c r="M308" s="168"/>
      <c r="N308" s="572"/>
      <c r="O308" s="166"/>
      <c r="P308" s="215" t="s">
        <v>449</v>
      </c>
      <c r="Q308" s="215" t="s">
        <v>453</v>
      </c>
      <c r="R308" s="215" t="s">
        <v>450</v>
      </c>
      <c r="S308" s="215" t="s">
        <v>451</v>
      </c>
      <c r="T308" s="168"/>
      <c r="U308" s="572"/>
      <c r="V308" s="166"/>
      <c r="W308" s="215" t="s">
        <v>449</v>
      </c>
      <c r="X308" s="215" t="s">
        <v>453</v>
      </c>
      <c r="Y308" s="215" t="s">
        <v>450</v>
      </c>
      <c r="Z308" s="215" t="s">
        <v>451</v>
      </c>
      <c r="AA308" s="168"/>
      <c r="AB308" s="572"/>
      <c r="AC308" s="166"/>
      <c r="AD308" s="215" t="s">
        <v>449</v>
      </c>
      <c r="AE308" s="215" t="s">
        <v>453</v>
      </c>
      <c r="AF308" s="215" t="s">
        <v>450</v>
      </c>
      <c r="AG308" s="215" t="s">
        <v>451</v>
      </c>
      <c r="AH308" s="168"/>
      <c r="AI308" s="572"/>
      <c r="AJ308" s="166"/>
      <c r="AK308" s="215" t="s">
        <v>449</v>
      </c>
      <c r="AL308" s="215" t="s">
        <v>453</v>
      </c>
      <c r="AM308" s="215" t="s">
        <v>450</v>
      </c>
      <c r="AN308" s="215" t="s">
        <v>451</v>
      </c>
      <c r="AO308" s="168"/>
      <c r="AP308" s="572"/>
      <c r="AQ308" s="166"/>
      <c r="AR308" s="215" t="s">
        <v>449</v>
      </c>
      <c r="AS308" s="215" t="s">
        <v>453</v>
      </c>
      <c r="AT308" s="215" t="s">
        <v>450</v>
      </c>
      <c r="AU308" s="215" t="s">
        <v>451</v>
      </c>
      <c r="AV308" s="168"/>
      <c r="AW308" s="572"/>
      <c r="AX308" s="166"/>
      <c r="AY308" s="215" t="s">
        <v>449</v>
      </c>
      <c r="AZ308" s="215" t="s">
        <v>453</v>
      </c>
      <c r="BA308" s="215" t="s">
        <v>450</v>
      </c>
      <c r="BB308" s="215" t="s">
        <v>451</v>
      </c>
      <c r="BC308" s="168"/>
      <c r="BD308" s="572"/>
    </row>
    <row r="309" spans="1:56" ht="24.75" customHeight="1" thickBot="1" x14ac:dyDescent="0.3">
      <c r="A309" s="166"/>
      <c r="B309" s="196" t="str">
        <f>IF(D298=0,"",IF(D298&lt;=85,"DÉBIL",IF(D298&lt;=95,"MODERADO",IF(D298&lt;=100,"FUERTE"))))</f>
        <v>FUERTE</v>
      </c>
      <c r="C309" s="196" t="str">
        <f>D305</f>
        <v>FUERTE</v>
      </c>
      <c r="D309" s="202" t="str">
        <f>IFERROR(IF(D310=0,"DÉBIL",IF(D310&lt;=50,"MODERADO",IF(D310=100,"FUERTE",""))),"")</f>
        <v>FUERTE</v>
      </c>
      <c r="E309" s="196" t="str">
        <f>IF(D309="FUERTE","NO",IF(D309="MODERADO","SI",IF(D309="DÉBIL","SI","")))</f>
        <v>NO</v>
      </c>
      <c r="F309" s="168"/>
      <c r="G309" s="572"/>
      <c r="H309" s="166"/>
      <c r="I309" s="196" t="str">
        <f>IF(K298=0,"",IF(K298&lt;=85,"DÉBIL",IF(K298&lt;=95,"MODERADO",IF(K298&lt;=100,"FUERTE"))))</f>
        <v>MODERADO</v>
      </c>
      <c r="J309" s="196" t="str">
        <f>K305</f>
        <v>FUERTE</v>
      </c>
      <c r="K309" s="202" t="str">
        <f>IFERROR(IF(K310=0,"DÉBIL",IF(K310&lt;=50,"MODERADO",IF(K310=100,"FUERTE",""))),"")</f>
        <v>MODERADO</v>
      </c>
      <c r="L309" s="196" t="str">
        <f>IF(K309="FUERTE","NO",IF(K309="MODERADO","SI",IF(K309="DÉBIL","SI","")))</f>
        <v>SI</v>
      </c>
      <c r="M309" s="168"/>
      <c r="N309" s="572"/>
      <c r="O309" s="166"/>
      <c r="P309" s="196" t="str">
        <f>IF(R298=0,"",IF(R298&lt;=85,"DÉBIL",IF(R298&lt;=95,"MODERADO",IF(R298&lt;=100,"FUERTE"))))</f>
        <v>FUERTE</v>
      </c>
      <c r="Q309" s="196" t="str">
        <f>R305</f>
        <v>FUERTE</v>
      </c>
      <c r="R309" s="202" t="str">
        <f>IFERROR(IF(R310=0,"DÉBIL",IF(R310&lt;=50,"MODERADO",IF(R310=100,"FUERTE",""))),"")</f>
        <v>FUERTE</v>
      </c>
      <c r="S309" s="196" t="str">
        <f>IF(R309="FUERTE","NO",IF(R309="MODERADO","SI",IF(R309="DÉBIL","SI","")))</f>
        <v>NO</v>
      </c>
      <c r="T309" s="168"/>
      <c r="U309" s="572"/>
      <c r="V309" s="166"/>
      <c r="W309" s="196" t="str">
        <f>IF(Y298=0,"",IF(Y298&lt;=85,"DÉBIL",IF(Y298&lt;=95,"MODERADO",IF(Y298&lt;=100,"FUERTE"))))</f>
        <v/>
      </c>
      <c r="X309" s="196" t="str">
        <f>Y305</f>
        <v/>
      </c>
      <c r="Y309" s="202" t="str">
        <f>IFERROR(IF(Y310=0,"DÉBIL",IF(Y310&lt;=50,"MODERADO",IF(Y310=100,"FUERTE",""))),"")</f>
        <v/>
      </c>
      <c r="Z309" s="196" t="str">
        <f>IF(Y309="FUERTE","NO",IF(Y309="MODERADO","SI",IF(Y309="DÉBIL","SI","")))</f>
        <v/>
      </c>
      <c r="AA309" s="168"/>
      <c r="AB309" s="572"/>
      <c r="AC309" s="166"/>
      <c r="AD309" s="196" t="str">
        <f>IF(AF298=0,"",IF(AF298&lt;=85,"DÉBIL",IF(AF298&lt;=95,"MODERADO",IF(AF298&lt;=100,"FUERTE"))))</f>
        <v/>
      </c>
      <c r="AE309" s="196" t="str">
        <f>AF305</f>
        <v/>
      </c>
      <c r="AF309" s="202" t="str">
        <f>IFERROR(IF(AF310=0,"DÉBIL",IF(AF310&lt;=50,"MODERADO",IF(AF310=100,"FUERTE",""))),"")</f>
        <v/>
      </c>
      <c r="AG309" s="196" t="str">
        <f>IF(AF309="FUERTE","NO",IF(AF309="MODERADO","SI",IF(AF309="DÉBIL","SI","")))</f>
        <v/>
      </c>
      <c r="AH309" s="168"/>
      <c r="AI309" s="572"/>
      <c r="AJ309" s="166"/>
      <c r="AK309" s="196" t="str">
        <f>IF(AM298=0,"",IF(AM298&lt;=85,"DÉBIL",IF(AM298&lt;=95,"MODERADO",IF(AM298&lt;=100,"FUERTE"))))</f>
        <v/>
      </c>
      <c r="AL309" s="196" t="str">
        <f>AM305</f>
        <v/>
      </c>
      <c r="AM309" s="202" t="str">
        <f>IFERROR(IF(AM310=0,"DÉBIL",IF(AM310&lt;=50,"MODERADO",IF(AM310=100,"FUERTE",""))),"")</f>
        <v/>
      </c>
      <c r="AN309" s="196" t="str">
        <f>IF(AM309="FUERTE","NO",IF(AM309="MODERADO","SI",IF(AM309="DÉBIL","SI","")))</f>
        <v/>
      </c>
      <c r="AO309" s="168"/>
      <c r="AP309" s="572"/>
      <c r="AQ309" s="166"/>
      <c r="AR309" s="196" t="str">
        <f>IF(AT298=0,"",IF(AT298&lt;=85,"DÉBIL",IF(AT298&lt;=95,"MODERADO",IF(AT298&lt;=100,"FUERTE"))))</f>
        <v/>
      </c>
      <c r="AS309" s="196" t="str">
        <f>AT305</f>
        <v/>
      </c>
      <c r="AT309" s="202" t="str">
        <f>IFERROR(IF(AT310=0,"DÉBIL",IF(AT310&lt;=50,"MODERADO",IF(AT310=100,"FUERTE",""))),"")</f>
        <v/>
      </c>
      <c r="AU309" s="196" t="str">
        <f>IF(AT309="FUERTE","NO",IF(AT309="MODERADO","SI",IF(AT309="DÉBIL","SI","")))</f>
        <v/>
      </c>
      <c r="AV309" s="168"/>
      <c r="AW309" s="572"/>
      <c r="AX309" s="166"/>
      <c r="AY309" s="196" t="str">
        <f>IF(BA298=0,"",IF(BA298&lt;=85,"DÉBIL",IF(BA298&lt;=95,"MODERADO",IF(BA298&lt;=100,"FUERTE"))))</f>
        <v/>
      </c>
      <c r="AZ309" s="196" t="str">
        <f>BA305</f>
        <v/>
      </c>
      <c r="BA309" s="202" t="str">
        <f>IFERROR(IF(BA310=0,"DÉBIL",IF(BA310&lt;=50,"MODERADO",IF(BA310=100,"FUERTE",""))),"")</f>
        <v/>
      </c>
      <c r="BB309" s="196" t="str">
        <f>IF(BA309="FUERTE","NO",IF(BA309="MODERADO","SI",IF(BA309="DÉBIL","SI","")))</f>
        <v/>
      </c>
      <c r="BC309" s="168"/>
      <c r="BD309" s="572"/>
    </row>
    <row r="310" spans="1:56" ht="15" hidden="1" customHeight="1" x14ac:dyDescent="0.25">
      <c r="A310" s="166"/>
      <c r="B310" s="203">
        <f>IF(B309="FUERTE",50,IF(B309="MODERADO",25,IF(B309="DÉBIL",0,"")))</f>
        <v>50</v>
      </c>
      <c r="C310" s="203">
        <f>IF(C309="FUERTE",2,IF(C309="MODERADO",1,IF(C309="DÉBIL",0,"")))</f>
        <v>2</v>
      </c>
      <c r="D310" s="203">
        <f>+C310*B310</f>
        <v>100</v>
      </c>
      <c r="E310" s="203"/>
      <c r="F310" s="168"/>
      <c r="G310" s="572"/>
      <c r="H310" s="166"/>
      <c r="I310" s="203">
        <f>IF(I309="FUERTE",50,IF(I309="MODERADO",25,IF(I309="DÉBIL",0,"")))</f>
        <v>25</v>
      </c>
      <c r="J310" s="203">
        <f>IF(J309="FUERTE",2,IF(J309="MODERADO",1,IF(J309="DÉBIL",0,"")))</f>
        <v>2</v>
      </c>
      <c r="K310" s="203">
        <f>+J310*I310</f>
        <v>50</v>
      </c>
      <c r="L310" s="203"/>
      <c r="M310" s="168"/>
      <c r="N310" s="572"/>
      <c r="O310" s="166"/>
      <c r="P310" s="203">
        <f>IF(P309="FUERTE",50,IF(P309="MODERADO",25,IF(P309="DÉBIL",0,"")))</f>
        <v>50</v>
      </c>
      <c r="Q310" s="203">
        <f>IF(Q309="FUERTE",2,IF(Q309="MODERADO",1,IF(Q309="DÉBIL",0,"")))</f>
        <v>2</v>
      </c>
      <c r="R310" s="203">
        <f>+Q310*P310</f>
        <v>100</v>
      </c>
      <c r="S310" s="203"/>
      <c r="T310" s="168"/>
      <c r="U310" s="572"/>
      <c r="V310" s="166"/>
      <c r="W310" s="203" t="str">
        <f>IF(W309="FUERTE",50,IF(W309="MODERADO",25,IF(W309="DÉBIL",0,"")))</f>
        <v/>
      </c>
      <c r="X310" s="203" t="str">
        <f>IF(X309="FUERTE",2,IF(X309="MODERADO",1,IF(X309="DÉBIL",0,"")))</f>
        <v/>
      </c>
      <c r="Y310" s="203" t="e">
        <f>+X310*W310</f>
        <v>#VALUE!</v>
      </c>
      <c r="Z310" s="203"/>
      <c r="AA310" s="168"/>
      <c r="AB310" s="572"/>
      <c r="AC310" s="166"/>
      <c r="AD310" s="203" t="str">
        <f>IF(AD309="FUERTE",50,IF(AD309="MODERADO",25,IF(AD309="DÉBIL",0,"")))</f>
        <v/>
      </c>
      <c r="AE310" s="203" t="str">
        <f>IF(AE309="FUERTE",2,IF(AE309="MODERADO",1,IF(AE309="DÉBIL",0,"")))</f>
        <v/>
      </c>
      <c r="AF310" s="203" t="e">
        <f>+AE310*AD310</f>
        <v>#VALUE!</v>
      </c>
      <c r="AG310" s="203"/>
      <c r="AH310" s="168"/>
      <c r="AI310" s="572"/>
      <c r="AJ310" s="166"/>
      <c r="AK310" s="203" t="str">
        <f>IF(AK309="FUERTE",50,IF(AK309="MODERADO",25,IF(AK309="DÉBIL",0,"")))</f>
        <v/>
      </c>
      <c r="AL310" s="203" t="str">
        <f>IF(AL309="FUERTE",2,IF(AL309="MODERADO",1,IF(AL309="DÉBIL",0,"")))</f>
        <v/>
      </c>
      <c r="AM310" s="203" t="e">
        <f>+AL310*AK310</f>
        <v>#VALUE!</v>
      </c>
      <c r="AN310" s="203"/>
      <c r="AO310" s="168"/>
      <c r="AP310" s="572"/>
      <c r="AQ310" s="166"/>
      <c r="AR310" s="203" t="str">
        <f>IF(AR309="FUERTE",50,IF(AR309="MODERADO",25,IF(AR309="DÉBIL",0,"")))</f>
        <v/>
      </c>
      <c r="AS310" s="203" t="str">
        <f>IF(AS309="FUERTE",2,IF(AS309="MODERADO",1,IF(AS309="DÉBIL",0,"")))</f>
        <v/>
      </c>
      <c r="AT310" s="203" t="e">
        <f>+AS310*AR310</f>
        <v>#VALUE!</v>
      </c>
      <c r="AU310" s="203"/>
      <c r="AV310" s="168"/>
      <c r="AW310" s="572"/>
      <c r="AX310" s="166"/>
      <c r="AY310" s="203" t="str">
        <f>IF(AY309="FUERTE",50,IF(AY309="MODERADO",25,IF(AY309="DÉBIL",0,"")))</f>
        <v/>
      </c>
      <c r="AZ310" s="203" t="str">
        <f>IF(AZ309="FUERTE",2,IF(AZ309="MODERADO",1,IF(AZ309="DÉBIL",0,"")))</f>
        <v/>
      </c>
      <c r="BA310" s="203" t="e">
        <f>+AZ310*AY310</f>
        <v>#VALUE!</v>
      </c>
      <c r="BB310" s="203"/>
      <c r="BC310" s="168"/>
      <c r="BD310" s="572"/>
    </row>
    <row r="311" spans="1:56" x14ac:dyDescent="0.25">
      <c r="A311" s="162"/>
      <c r="B311" s="192"/>
      <c r="C311" s="192"/>
      <c r="D311" s="192"/>
      <c r="E311" s="192"/>
      <c r="F311" s="164"/>
      <c r="G311" s="572"/>
      <c r="H311" s="162"/>
      <c r="I311" s="192"/>
      <c r="J311" s="192"/>
      <c r="K311" s="192"/>
      <c r="L311" s="192"/>
      <c r="M311" s="164"/>
      <c r="N311" s="572"/>
      <c r="O311" s="162"/>
      <c r="P311" s="192"/>
      <c r="Q311" s="192"/>
      <c r="R311" s="192"/>
      <c r="S311" s="192"/>
      <c r="T311" s="164"/>
      <c r="U311" s="572"/>
      <c r="V311" s="162"/>
      <c r="W311" s="192"/>
      <c r="X311" s="192"/>
      <c r="Y311" s="192"/>
      <c r="Z311" s="192"/>
      <c r="AA311" s="164"/>
      <c r="AB311" s="572"/>
      <c r="AC311" s="162"/>
      <c r="AD311" s="192"/>
      <c r="AE311" s="192"/>
      <c r="AF311" s="192"/>
      <c r="AG311" s="192"/>
      <c r="AH311" s="164"/>
      <c r="AI311" s="572"/>
      <c r="AJ311" s="162"/>
      <c r="AK311" s="192"/>
      <c r="AL311" s="192"/>
      <c r="AM311" s="192"/>
      <c r="AN311" s="192"/>
      <c r="AO311" s="164"/>
      <c r="AP311" s="572"/>
      <c r="AQ311" s="162"/>
      <c r="AR311" s="192"/>
      <c r="AS311" s="192"/>
      <c r="AT311" s="192"/>
      <c r="AU311" s="192"/>
      <c r="AV311" s="164"/>
      <c r="AW311" s="572"/>
      <c r="AX311" s="162"/>
      <c r="AY311" s="192"/>
      <c r="AZ311" s="192"/>
      <c r="BA311" s="192"/>
      <c r="BB311" s="192"/>
      <c r="BC311" s="164"/>
      <c r="BD311" s="572"/>
    </row>
    <row r="312" spans="1:56" s="207" customFormat="1" ht="23.25" customHeight="1" x14ac:dyDescent="0.25">
      <c r="A312" s="568"/>
      <c r="B312" s="569"/>
      <c r="C312" s="569"/>
      <c r="D312" s="569"/>
      <c r="E312" s="569"/>
      <c r="F312" s="570"/>
      <c r="G312" s="573"/>
      <c r="H312" s="568"/>
      <c r="I312" s="569"/>
      <c r="J312" s="569"/>
      <c r="K312" s="569"/>
      <c r="L312" s="569"/>
      <c r="M312" s="570"/>
      <c r="N312" s="573"/>
      <c r="O312" s="568"/>
      <c r="P312" s="569"/>
      <c r="Q312" s="569"/>
      <c r="R312" s="569"/>
      <c r="S312" s="569"/>
      <c r="T312" s="570"/>
      <c r="U312" s="573"/>
      <c r="V312" s="568"/>
      <c r="W312" s="569"/>
      <c r="X312" s="569"/>
      <c r="Y312" s="569"/>
      <c r="Z312" s="569"/>
      <c r="AA312" s="570"/>
      <c r="AB312" s="573"/>
      <c r="AC312" s="568"/>
      <c r="AD312" s="569"/>
      <c r="AE312" s="569"/>
      <c r="AF312" s="569"/>
      <c r="AG312" s="569"/>
      <c r="AH312" s="570"/>
      <c r="AI312" s="573"/>
      <c r="AJ312" s="568"/>
      <c r="AK312" s="569"/>
      <c r="AL312" s="569"/>
      <c r="AM312" s="569"/>
      <c r="AN312" s="569"/>
      <c r="AO312" s="570"/>
      <c r="AP312" s="573"/>
      <c r="AQ312" s="568"/>
      <c r="AR312" s="569"/>
      <c r="AS312" s="569"/>
      <c r="AT312" s="569"/>
      <c r="AU312" s="569"/>
      <c r="AV312" s="570"/>
      <c r="AW312" s="573"/>
      <c r="AX312" s="568"/>
      <c r="AY312" s="569"/>
      <c r="AZ312" s="569"/>
      <c r="BA312" s="569"/>
      <c r="BB312" s="569"/>
      <c r="BC312" s="570"/>
      <c r="BD312" s="573"/>
    </row>
    <row r="313" spans="1:56" ht="18.75" thickBot="1" x14ac:dyDescent="0.3">
      <c r="A313" s="162"/>
      <c r="B313" s="163"/>
      <c r="C313" s="163"/>
      <c r="D313" s="163"/>
      <c r="E313" s="163"/>
      <c r="F313" s="164"/>
      <c r="G313" s="571"/>
      <c r="H313" s="162"/>
      <c r="I313" s="163"/>
      <c r="J313" s="163"/>
      <c r="K313" s="163"/>
      <c r="L313" s="163"/>
      <c r="M313" s="164"/>
      <c r="N313" s="571"/>
      <c r="O313" s="162"/>
      <c r="P313" s="163"/>
      <c r="Q313" s="163"/>
      <c r="R313" s="163"/>
      <c r="S313" s="163"/>
      <c r="T313" s="164"/>
      <c r="U313" s="571"/>
      <c r="V313" s="162"/>
      <c r="W313" s="163"/>
      <c r="X313" s="163"/>
      <c r="Y313" s="163"/>
      <c r="Z313" s="163"/>
      <c r="AA313" s="164"/>
      <c r="AB313" s="571"/>
      <c r="AC313" s="162"/>
      <c r="AD313" s="163"/>
      <c r="AE313" s="163"/>
      <c r="AF313" s="163"/>
      <c r="AG313" s="163"/>
      <c r="AH313" s="164"/>
      <c r="AI313" s="571"/>
      <c r="AJ313" s="162"/>
      <c r="AK313" s="163"/>
      <c r="AL313" s="163"/>
      <c r="AM313" s="163"/>
      <c r="AN313" s="163"/>
      <c r="AO313" s="164"/>
      <c r="AP313" s="571"/>
      <c r="AQ313" s="162"/>
      <c r="AR313" s="163"/>
      <c r="AS313" s="163"/>
      <c r="AT313" s="163"/>
      <c r="AU313" s="163"/>
      <c r="AV313" s="164"/>
      <c r="AW313" s="571"/>
      <c r="AX313" s="162"/>
      <c r="AY313" s="163"/>
      <c r="AZ313" s="163"/>
      <c r="BA313" s="163"/>
      <c r="BB313" s="163"/>
      <c r="BC313" s="164"/>
      <c r="BD313" s="571"/>
    </row>
    <row r="314" spans="1:56" ht="101.25" customHeight="1" thickBot="1" x14ac:dyDescent="0.3">
      <c r="A314" s="166"/>
      <c r="B314" s="167" t="s">
        <v>396</v>
      </c>
      <c r="C314" s="425" t="str">
        <f>'DAFP V14'!$D$27</f>
        <v>Alteraciones de la parametrización de las aplicaciones en beneficio propio o de terceros</v>
      </c>
      <c r="D314" s="426"/>
      <c r="E314" s="427"/>
      <c r="F314" s="168"/>
      <c r="G314" s="572"/>
      <c r="H314" s="166"/>
      <c r="I314" s="167" t="s">
        <v>396</v>
      </c>
      <c r="J314" s="425" t="str">
        <f>$C$314</f>
        <v>Alteraciones de la parametrización de las aplicaciones en beneficio propio o de terceros</v>
      </c>
      <c r="K314" s="426"/>
      <c r="L314" s="427"/>
      <c r="M314" s="168"/>
      <c r="N314" s="572"/>
      <c r="O314" s="166"/>
      <c r="P314" s="167" t="s">
        <v>396</v>
      </c>
      <c r="Q314" s="425" t="str">
        <f>$C$314</f>
        <v>Alteraciones de la parametrización de las aplicaciones en beneficio propio o de terceros</v>
      </c>
      <c r="R314" s="426"/>
      <c r="S314" s="427"/>
      <c r="T314" s="168"/>
      <c r="U314" s="572"/>
      <c r="V314" s="166"/>
      <c r="W314" s="167" t="s">
        <v>397</v>
      </c>
      <c r="X314" s="425" t="str">
        <f>$C$314</f>
        <v>Alteraciones de la parametrización de las aplicaciones en beneficio propio o de terceros</v>
      </c>
      <c r="Y314" s="426"/>
      <c r="Z314" s="427"/>
      <c r="AA314" s="168"/>
      <c r="AB314" s="572"/>
      <c r="AC314" s="166"/>
      <c r="AD314" s="167" t="s">
        <v>397</v>
      </c>
      <c r="AE314" s="425" t="str">
        <f>$C$314</f>
        <v>Alteraciones de la parametrización de las aplicaciones en beneficio propio o de terceros</v>
      </c>
      <c r="AF314" s="426"/>
      <c r="AG314" s="427"/>
      <c r="AH314" s="168"/>
      <c r="AI314" s="572"/>
      <c r="AJ314" s="166"/>
      <c r="AK314" s="167" t="s">
        <v>397</v>
      </c>
      <c r="AL314" s="425" t="str">
        <f>$C$314</f>
        <v>Alteraciones de la parametrización de las aplicaciones en beneficio propio o de terceros</v>
      </c>
      <c r="AM314" s="426"/>
      <c r="AN314" s="427"/>
      <c r="AO314" s="168"/>
      <c r="AP314" s="572"/>
      <c r="AQ314" s="166"/>
      <c r="AR314" s="167" t="s">
        <v>397</v>
      </c>
      <c r="AS314" s="425" t="str">
        <f>$C$314</f>
        <v>Alteraciones de la parametrización de las aplicaciones en beneficio propio o de terceros</v>
      </c>
      <c r="AT314" s="426"/>
      <c r="AU314" s="427"/>
      <c r="AV314" s="168"/>
      <c r="AW314" s="572"/>
      <c r="AX314" s="166"/>
      <c r="AY314" s="167" t="s">
        <v>397</v>
      </c>
      <c r="AZ314" s="425" t="str">
        <f>$C$314</f>
        <v>Alteraciones de la parametrización de las aplicaciones en beneficio propio o de terceros</v>
      </c>
      <c r="BA314" s="426"/>
      <c r="BB314" s="427"/>
      <c r="BC314" s="168"/>
      <c r="BD314" s="572"/>
    </row>
    <row r="315" spans="1:56" ht="123" customHeight="1" thickBot="1" x14ac:dyDescent="0.3">
      <c r="A315" s="166"/>
      <c r="B315" s="169" t="s">
        <v>428</v>
      </c>
      <c r="C315" s="543" t="str">
        <f>'DAFP V14'!$N27</f>
        <v>Cuando se requieran realizar modificaciones a los parámetros sensibles del sistema deben ser autorizados por el dueño del proceso, y contemplar controles duales operativos o automáticos y su correspondiente trazabilidad, tanto a nivel de auditorías del sistema como del soporte del cambio. En caso de no cumplirse las auditorías deben evidenciarlas y tomas las acciones correspondientes</v>
      </c>
      <c r="D315" s="544"/>
      <c r="E315" s="545"/>
      <c r="F315" s="168"/>
      <c r="G315" s="572"/>
      <c r="H315" s="166"/>
      <c r="I315" s="169" t="s">
        <v>459</v>
      </c>
      <c r="J315" s="543" t="str">
        <f>'DAFP V14'!$N29</f>
        <v>En la operación diaria los responsables del monitoreo y control, deben detectar los cambios en las parametrizaciones del sistema, evidenciando los informes de seguimiento de la operación. En caso de no realizar el presente control las auditorías deben evidenciar y tomar las acciones correspondientes</v>
      </c>
      <c r="K315" s="544"/>
      <c r="L315" s="545"/>
      <c r="M315" s="168"/>
      <c r="N315" s="572"/>
      <c r="O315" s="166"/>
      <c r="P315" s="169" t="s">
        <v>460</v>
      </c>
      <c r="Q315" s="543"/>
      <c r="R315" s="544"/>
      <c r="S315" s="545"/>
      <c r="T315" s="168"/>
      <c r="U315" s="572"/>
      <c r="V315" s="166"/>
      <c r="W315" s="169" t="s">
        <v>461</v>
      </c>
      <c r="X315" s="543"/>
      <c r="Y315" s="544"/>
      <c r="Z315" s="545"/>
      <c r="AA315" s="168"/>
      <c r="AB315" s="572"/>
      <c r="AC315" s="166"/>
      <c r="AD315" s="169" t="s">
        <v>462</v>
      </c>
      <c r="AE315" s="543"/>
      <c r="AF315" s="544"/>
      <c r="AG315" s="545"/>
      <c r="AH315" s="168"/>
      <c r="AI315" s="572"/>
      <c r="AJ315" s="166"/>
      <c r="AK315" s="169" t="s">
        <v>463</v>
      </c>
      <c r="AL315" s="543"/>
      <c r="AM315" s="544"/>
      <c r="AN315" s="545"/>
      <c r="AO315" s="168"/>
      <c r="AP315" s="572"/>
      <c r="AQ315" s="166"/>
      <c r="AR315" s="169" t="s">
        <v>464</v>
      </c>
      <c r="AS315" s="543"/>
      <c r="AT315" s="544"/>
      <c r="AU315" s="545"/>
      <c r="AV315" s="168"/>
      <c r="AW315" s="572"/>
      <c r="AX315" s="166"/>
      <c r="AY315" s="169" t="s">
        <v>465</v>
      </c>
      <c r="AZ315" s="543"/>
      <c r="BA315" s="544"/>
      <c r="BB315" s="545"/>
      <c r="BC315" s="168"/>
      <c r="BD315" s="572"/>
    </row>
    <row r="316" spans="1:56" ht="23.25" customHeight="1" thickBot="1" x14ac:dyDescent="0.3">
      <c r="A316" s="166"/>
      <c r="B316" s="170" t="s">
        <v>355</v>
      </c>
      <c r="C316" s="543" t="str">
        <f>IF($C$4="","",$C$4)</f>
        <v>LUIS ENRIQUE COLLANTE</v>
      </c>
      <c r="D316" s="544"/>
      <c r="E316" s="545"/>
      <c r="F316" s="168"/>
      <c r="G316" s="572"/>
      <c r="H316" s="166"/>
      <c r="I316" s="170" t="s">
        <v>355</v>
      </c>
      <c r="J316" s="543" t="str">
        <f>IF($C$4="","",$C$4)</f>
        <v>LUIS ENRIQUE COLLANTE</v>
      </c>
      <c r="K316" s="544"/>
      <c r="L316" s="545"/>
      <c r="M316" s="168"/>
      <c r="N316" s="572"/>
      <c r="O316" s="166"/>
      <c r="P316" s="170" t="s">
        <v>355</v>
      </c>
      <c r="Q316" s="543" t="str">
        <f>IF($C$4="","",$C$4)</f>
        <v>LUIS ENRIQUE COLLANTE</v>
      </c>
      <c r="R316" s="544"/>
      <c r="S316" s="545"/>
      <c r="T316" s="168"/>
      <c r="U316" s="572"/>
      <c r="V316" s="166"/>
      <c r="W316" s="170" t="s">
        <v>355</v>
      </c>
      <c r="X316" s="543" t="str">
        <f>IF($C$4="","",$C$4)</f>
        <v>LUIS ENRIQUE COLLANTE</v>
      </c>
      <c r="Y316" s="544"/>
      <c r="Z316" s="545"/>
      <c r="AA316" s="168"/>
      <c r="AB316" s="572"/>
      <c r="AC316" s="166"/>
      <c r="AD316" s="170" t="s">
        <v>355</v>
      </c>
      <c r="AE316" s="543" t="str">
        <f>IF($C$4="","",$C$4)</f>
        <v>LUIS ENRIQUE COLLANTE</v>
      </c>
      <c r="AF316" s="544"/>
      <c r="AG316" s="545"/>
      <c r="AH316" s="168"/>
      <c r="AI316" s="572"/>
      <c r="AJ316" s="166"/>
      <c r="AK316" s="170" t="s">
        <v>355</v>
      </c>
      <c r="AL316" s="543" t="str">
        <f>IF($C$4="","",$C$4)</f>
        <v>LUIS ENRIQUE COLLANTE</v>
      </c>
      <c r="AM316" s="544"/>
      <c r="AN316" s="545"/>
      <c r="AO316" s="168"/>
      <c r="AP316" s="572"/>
      <c r="AQ316" s="166"/>
      <c r="AR316" s="170" t="s">
        <v>355</v>
      </c>
      <c r="AS316" s="543" t="str">
        <f>IF($C$4="","",$C$4)</f>
        <v>LUIS ENRIQUE COLLANTE</v>
      </c>
      <c r="AT316" s="544"/>
      <c r="AU316" s="545"/>
      <c r="AV316" s="168"/>
      <c r="AW316" s="572"/>
      <c r="AX316" s="166"/>
      <c r="AY316" s="170" t="s">
        <v>355</v>
      </c>
      <c r="AZ316" s="543" t="str">
        <f>IF($C$4="","",$C$4)</f>
        <v>LUIS ENRIQUE COLLANTE</v>
      </c>
      <c r="BA316" s="544"/>
      <c r="BB316" s="545"/>
      <c r="BC316" s="168"/>
      <c r="BD316" s="572"/>
    </row>
    <row r="317" spans="1:56" ht="24" customHeight="1" thickBot="1" x14ac:dyDescent="0.3">
      <c r="A317" s="166"/>
      <c r="B317" s="170" t="s">
        <v>356</v>
      </c>
      <c r="C317" s="543" t="str">
        <f>IF($C$5="","",$C$5)</f>
        <v>OFICINA DE INFORMÁTICA</v>
      </c>
      <c r="D317" s="544"/>
      <c r="E317" s="545"/>
      <c r="F317" s="168"/>
      <c r="G317" s="572"/>
      <c r="H317" s="166"/>
      <c r="I317" s="170" t="s">
        <v>356</v>
      </c>
      <c r="J317" s="543" t="str">
        <f>IF($C$5="","",$C$5)</f>
        <v>OFICINA DE INFORMÁTICA</v>
      </c>
      <c r="K317" s="544"/>
      <c r="L317" s="545"/>
      <c r="M317" s="168"/>
      <c r="N317" s="572"/>
      <c r="O317" s="166"/>
      <c r="P317" s="170" t="s">
        <v>356</v>
      </c>
      <c r="Q317" s="543" t="str">
        <f>IF($C$5="","",$C$5)</f>
        <v>OFICINA DE INFORMÁTICA</v>
      </c>
      <c r="R317" s="544"/>
      <c r="S317" s="545"/>
      <c r="T317" s="168"/>
      <c r="U317" s="572"/>
      <c r="V317" s="166"/>
      <c r="W317" s="170" t="s">
        <v>356</v>
      </c>
      <c r="X317" s="543" t="str">
        <f>IF($C$5="","",$C$5)</f>
        <v>OFICINA DE INFORMÁTICA</v>
      </c>
      <c r="Y317" s="544"/>
      <c r="Z317" s="545"/>
      <c r="AA317" s="168"/>
      <c r="AB317" s="572"/>
      <c r="AC317" s="166"/>
      <c r="AD317" s="170" t="s">
        <v>356</v>
      </c>
      <c r="AE317" s="543" t="str">
        <f>IF($C$5="","",$C$5)</f>
        <v>OFICINA DE INFORMÁTICA</v>
      </c>
      <c r="AF317" s="544"/>
      <c r="AG317" s="545"/>
      <c r="AH317" s="168"/>
      <c r="AI317" s="572"/>
      <c r="AJ317" s="166"/>
      <c r="AK317" s="170" t="s">
        <v>356</v>
      </c>
      <c r="AL317" s="543" t="str">
        <f>IF($C$5="","",$C$5)</f>
        <v>OFICINA DE INFORMÁTICA</v>
      </c>
      <c r="AM317" s="544"/>
      <c r="AN317" s="545"/>
      <c r="AO317" s="168"/>
      <c r="AP317" s="572"/>
      <c r="AQ317" s="166"/>
      <c r="AR317" s="170" t="s">
        <v>356</v>
      </c>
      <c r="AS317" s="543" t="str">
        <f>IF($C$5="","",$C$5)</f>
        <v>OFICINA DE INFORMÁTICA</v>
      </c>
      <c r="AT317" s="544"/>
      <c r="AU317" s="545"/>
      <c r="AV317" s="168"/>
      <c r="AW317" s="572"/>
      <c r="AX317" s="166"/>
      <c r="AY317" s="170" t="s">
        <v>356</v>
      </c>
      <c r="AZ317" s="543" t="str">
        <f>IF($C$5="","",$C$5)</f>
        <v>OFICINA DE INFORMÁTICA</v>
      </c>
      <c r="BA317" s="544"/>
      <c r="BB317" s="545"/>
      <c r="BC317" s="168"/>
      <c r="BD317" s="572"/>
    </row>
    <row r="318" spans="1:56" ht="27.75" customHeight="1" thickBot="1" x14ac:dyDescent="0.3">
      <c r="A318" s="166"/>
      <c r="B318" s="171" t="s">
        <v>357</v>
      </c>
      <c r="C318" s="543" t="str">
        <f>IF($C$6="","",$C$6)</f>
        <v>NOVIEMBRE DE 2020</v>
      </c>
      <c r="D318" s="544"/>
      <c r="E318" s="545"/>
      <c r="F318" s="168"/>
      <c r="G318" s="572"/>
      <c r="H318" s="166"/>
      <c r="I318" s="171" t="s">
        <v>357</v>
      </c>
      <c r="J318" s="543" t="str">
        <f>IF($C$6="","",$C$6)</f>
        <v>NOVIEMBRE DE 2020</v>
      </c>
      <c r="K318" s="544"/>
      <c r="L318" s="545"/>
      <c r="M318" s="168"/>
      <c r="N318" s="572"/>
      <c r="O318" s="166"/>
      <c r="P318" s="171" t="s">
        <v>357</v>
      </c>
      <c r="Q318" s="543" t="str">
        <f>IF($C$6="","",$C$6)</f>
        <v>NOVIEMBRE DE 2020</v>
      </c>
      <c r="R318" s="544"/>
      <c r="S318" s="545"/>
      <c r="T318" s="168"/>
      <c r="U318" s="572"/>
      <c r="V318" s="166"/>
      <c r="W318" s="171" t="s">
        <v>357</v>
      </c>
      <c r="X318" s="543" t="str">
        <f>IF($C$6="","",$C$6)</f>
        <v>NOVIEMBRE DE 2020</v>
      </c>
      <c r="Y318" s="544"/>
      <c r="Z318" s="545"/>
      <c r="AA318" s="168"/>
      <c r="AB318" s="572"/>
      <c r="AC318" s="166"/>
      <c r="AD318" s="171" t="s">
        <v>357</v>
      </c>
      <c r="AE318" s="543" t="str">
        <f>IF($C$6="","",$C$6)</f>
        <v>NOVIEMBRE DE 2020</v>
      </c>
      <c r="AF318" s="544"/>
      <c r="AG318" s="545"/>
      <c r="AH318" s="168"/>
      <c r="AI318" s="572"/>
      <c r="AJ318" s="166"/>
      <c r="AK318" s="171" t="s">
        <v>357</v>
      </c>
      <c r="AL318" s="543" t="str">
        <f>IF($C$6="","",$C$6)</f>
        <v>NOVIEMBRE DE 2020</v>
      </c>
      <c r="AM318" s="544"/>
      <c r="AN318" s="545"/>
      <c r="AO318" s="168"/>
      <c r="AP318" s="572"/>
      <c r="AQ318" s="166"/>
      <c r="AR318" s="171" t="s">
        <v>357</v>
      </c>
      <c r="AS318" s="543" t="str">
        <f>IF($C$6="","",$C$6)</f>
        <v>NOVIEMBRE DE 2020</v>
      </c>
      <c r="AT318" s="544"/>
      <c r="AU318" s="545"/>
      <c r="AV318" s="168"/>
      <c r="AW318" s="572"/>
      <c r="AX318" s="166"/>
      <c r="AY318" s="171" t="s">
        <v>357</v>
      </c>
      <c r="AZ318" s="543" t="str">
        <f>IF($C$6="","",$C$6)</f>
        <v>NOVIEMBRE DE 2020</v>
      </c>
      <c r="BA318" s="544"/>
      <c r="BB318" s="545"/>
      <c r="BC318" s="168"/>
      <c r="BD318" s="572"/>
    </row>
    <row r="319" spans="1:56" ht="18.75" thickBot="1" x14ac:dyDescent="0.3">
      <c r="A319" s="166"/>
      <c r="B319" s="172"/>
      <c r="C319" s="172"/>
      <c r="D319" s="172"/>
      <c r="E319" s="173"/>
      <c r="F319" s="168"/>
      <c r="G319" s="572"/>
      <c r="H319" s="166"/>
      <c r="I319" s="172"/>
      <c r="J319" s="172"/>
      <c r="K319" s="172"/>
      <c r="L319" s="173"/>
      <c r="M319" s="168"/>
      <c r="N319" s="572"/>
      <c r="O319" s="166"/>
      <c r="P319" s="172"/>
      <c r="Q319" s="172"/>
      <c r="R319" s="172"/>
      <c r="S319" s="173"/>
      <c r="T319" s="168"/>
      <c r="U319" s="572"/>
      <c r="V319" s="166"/>
      <c r="W319" s="172"/>
      <c r="X319" s="172"/>
      <c r="Y319" s="172"/>
      <c r="Z319" s="173"/>
      <c r="AA319" s="168"/>
      <c r="AB319" s="572"/>
      <c r="AC319" s="166"/>
      <c r="AD319" s="172"/>
      <c r="AE319" s="172"/>
      <c r="AF319" s="172"/>
      <c r="AG319" s="173"/>
      <c r="AH319" s="168"/>
      <c r="AI319" s="572"/>
      <c r="AJ319" s="166"/>
      <c r="AK319" s="172"/>
      <c r="AL319" s="172"/>
      <c r="AM319" s="172"/>
      <c r="AN319" s="173"/>
      <c r="AO319" s="168"/>
      <c r="AP319" s="572"/>
      <c r="AQ319" s="166"/>
      <c r="AR319" s="172"/>
      <c r="AS319" s="172"/>
      <c r="AT319" s="172"/>
      <c r="AU319" s="173"/>
      <c r="AV319" s="168"/>
      <c r="AW319" s="572"/>
      <c r="AX319" s="166"/>
      <c r="AY319" s="172"/>
      <c r="AZ319" s="172"/>
      <c r="BA319" s="172"/>
      <c r="BB319" s="173"/>
      <c r="BC319" s="168"/>
      <c r="BD319" s="572"/>
    </row>
    <row r="320" spans="1:56" ht="16.5" customHeight="1" thickBot="1" x14ac:dyDescent="0.3">
      <c r="A320" s="166"/>
      <c r="B320" s="524" t="s">
        <v>417</v>
      </c>
      <c r="C320" s="525"/>
      <c r="D320" s="525"/>
      <c r="E320" s="526"/>
      <c r="F320" s="168"/>
      <c r="G320" s="572"/>
      <c r="H320" s="166"/>
      <c r="I320" s="524" t="s">
        <v>417</v>
      </c>
      <c r="J320" s="525"/>
      <c r="K320" s="525"/>
      <c r="L320" s="526"/>
      <c r="M320" s="168"/>
      <c r="N320" s="572"/>
      <c r="O320" s="166"/>
      <c r="P320" s="524" t="s">
        <v>417</v>
      </c>
      <c r="Q320" s="525"/>
      <c r="R320" s="525"/>
      <c r="S320" s="526"/>
      <c r="T320" s="168"/>
      <c r="U320" s="572"/>
      <c r="V320" s="166"/>
      <c r="W320" s="524" t="s">
        <v>417</v>
      </c>
      <c r="X320" s="525"/>
      <c r="Y320" s="525"/>
      <c r="Z320" s="526"/>
      <c r="AA320" s="168"/>
      <c r="AB320" s="572"/>
      <c r="AC320" s="166"/>
      <c r="AD320" s="524" t="s">
        <v>417</v>
      </c>
      <c r="AE320" s="525"/>
      <c r="AF320" s="525"/>
      <c r="AG320" s="526"/>
      <c r="AH320" s="168"/>
      <c r="AI320" s="572"/>
      <c r="AJ320" s="166"/>
      <c r="AK320" s="524" t="s">
        <v>417</v>
      </c>
      <c r="AL320" s="525"/>
      <c r="AM320" s="525"/>
      <c r="AN320" s="526"/>
      <c r="AO320" s="168"/>
      <c r="AP320" s="572"/>
      <c r="AQ320" s="166"/>
      <c r="AR320" s="524" t="s">
        <v>417</v>
      </c>
      <c r="AS320" s="525"/>
      <c r="AT320" s="525"/>
      <c r="AU320" s="526"/>
      <c r="AV320" s="168"/>
      <c r="AW320" s="572"/>
      <c r="AX320" s="166"/>
      <c r="AY320" s="524" t="s">
        <v>417</v>
      </c>
      <c r="AZ320" s="525"/>
      <c r="BA320" s="525"/>
      <c r="BB320" s="526"/>
      <c r="BC320" s="168"/>
      <c r="BD320" s="572"/>
    </row>
    <row r="321" spans="1:56" ht="54.75" thickBot="1" x14ac:dyDescent="0.3">
      <c r="A321" s="166"/>
      <c r="B321" s="556" t="s">
        <v>398</v>
      </c>
      <c r="C321" s="557"/>
      <c r="D321" s="174" t="s">
        <v>399</v>
      </c>
      <c r="E321" s="175" t="s">
        <v>416</v>
      </c>
      <c r="F321" s="176"/>
      <c r="G321" s="572"/>
      <c r="H321" s="166"/>
      <c r="I321" s="556" t="s">
        <v>398</v>
      </c>
      <c r="J321" s="557"/>
      <c r="K321" s="174" t="s">
        <v>399</v>
      </c>
      <c r="L321" s="175" t="s">
        <v>416</v>
      </c>
      <c r="M321" s="176"/>
      <c r="N321" s="572"/>
      <c r="O321" s="166"/>
      <c r="P321" s="556" t="s">
        <v>398</v>
      </c>
      <c r="Q321" s="557"/>
      <c r="R321" s="174" t="s">
        <v>399</v>
      </c>
      <c r="S321" s="175" t="s">
        <v>416</v>
      </c>
      <c r="T321" s="176"/>
      <c r="U321" s="572"/>
      <c r="V321" s="166"/>
      <c r="W321" s="556" t="s">
        <v>398</v>
      </c>
      <c r="X321" s="557"/>
      <c r="Y321" s="174" t="s">
        <v>399</v>
      </c>
      <c r="Z321" s="175" t="s">
        <v>416</v>
      </c>
      <c r="AA321" s="176"/>
      <c r="AB321" s="572"/>
      <c r="AC321" s="166"/>
      <c r="AD321" s="556" t="s">
        <v>398</v>
      </c>
      <c r="AE321" s="557"/>
      <c r="AF321" s="174" t="s">
        <v>399</v>
      </c>
      <c r="AG321" s="175" t="s">
        <v>416</v>
      </c>
      <c r="AH321" s="176"/>
      <c r="AI321" s="572"/>
      <c r="AJ321" s="166"/>
      <c r="AK321" s="556" t="s">
        <v>398</v>
      </c>
      <c r="AL321" s="557"/>
      <c r="AM321" s="174" t="s">
        <v>399</v>
      </c>
      <c r="AN321" s="175" t="s">
        <v>416</v>
      </c>
      <c r="AO321" s="176"/>
      <c r="AP321" s="572"/>
      <c r="AQ321" s="166"/>
      <c r="AR321" s="556" t="s">
        <v>398</v>
      </c>
      <c r="AS321" s="557"/>
      <c r="AT321" s="174" t="s">
        <v>399</v>
      </c>
      <c r="AU321" s="175" t="s">
        <v>416</v>
      </c>
      <c r="AV321" s="176"/>
      <c r="AW321" s="572"/>
      <c r="AX321" s="166"/>
      <c r="AY321" s="556" t="s">
        <v>398</v>
      </c>
      <c r="AZ321" s="557"/>
      <c r="BA321" s="174" t="s">
        <v>399</v>
      </c>
      <c r="BB321" s="175" t="s">
        <v>416</v>
      </c>
      <c r="BC321" s="176"/>
      <c r="BD321" s="572"/>
    </row>
    <row r="322" spans="1:56" ht="26.25" customHeight="1" x14ac:dyDescent="0.25">
      <c r="A322" s="166"/>
      <c r="B322" s="553" t="s">
        <v>430</v>
      </c>
      <c r="C322" s="511" t="s">
        <v>429</v>
      </c>
      <c r="D322" s="177" t="s">
        <v>400</v>
      </c>
      <c r="E322" s="178" t="s">
        <v>486</v>
      </c>
      <c r="F322" s="176">
        <f>IF(E322="X",15,0)</f>
        <v>15</v>
      </c>
      <c r="G322" s="572"/>
      <c r="H322" s="166"/>
      <c r="I322" s="553" t="s">
        <v>430</v>
      </c>
      <c r="J322" s="511" t="s">
        <v>429</v>
      </c>
      <c r="K322" s="177" t="s">
        <v>400</v>
      </c>
      <c r="L322" s="178" t="s">
        <v>486</v>
      </c>
      <c r="M322" s="176">
        <f>IF(L322="X",15,0)</f>
        <v>15</v>
      </c>
      <c r="N322" s="572"/>
      <c r="O322" s="166"/>
      <c r="P322" s="553" t="s">
        <v>430</v>
      </c>
      <c r="Q322" s="511" t="s">
        <v>429</v>
      </c>
      <c r="R322" s="177" t="s">
        <v>400</v>
      </c>
      <c r="S322" s="178"/>
      <c r="T322" s="176">
        <f>IF(S322="X",15,0)</f>
        <v>0</v>
      </c>
      <c r="U322" s="572"/>
      <c r="V322" s="166"/>
      <c r="W322" s="553" t="s">
        <v>430</v>
      </c>
      <c r="X322" s="511" t="s">
        <v>429</v>
      </c>
      <c r="Y322" s="177" t="s">
        <v>400</v>
      </c>
      <c r="Z322" s="178"/>
      <c r="AA322" s="176">
        <f>IF(Z322="X",15,0)</f>
        <v>0</v>
      </c>
      <c r="AB322" s="572"/>
      <c r="AC322" s="166"/>
      <c r="AD322" s="553" t="s">
        <v>430</v>
      </c>
      <c r="AE322" s="511" t="s">
        <v>429</v>
      </c>
      <c r="AF322" s="177" t="s">
        <v>400</v>
      </c>
      <c r="AG322" s="178"/>
      <c r="AH322" s="176">
        <f>IF(AG322="X",15,0)</f>
        <v>0</v>
      </c>
      <c r="AI322" s="572"/>
      <c r="AJ322" s="166"/>
      <c r="AK322" s="553" t="s">
        <v>430</v>
      </c>
      <c r="AL322" s="511" t="s">
        <v>429</v>
      </c>
      <c r="AM322" s="177" t="s">
        <v>400</v>
      </c>
      <c r="AN322" s="178"/>
      <c r="AO322" s="176">
        <f>IF(AN322="X",15,0)</f>
        <v>0</v>
      </c>
      <c r="AP322" s="572"/>
      <c r="AQ322" s="166"/>
      <c r="AR322" s="553" t="s">
        <v>430</v>
      </c>
      <c r="AS322" s="511" t="s">
        <v>429</v>
      </c>
      <c r="AT322" s="177" t="s">
        <v>400</v>
      </c>
      <c r="AU322" s="178"/>
      <c r="AV322" s="176">
        <f>IF(AU322="X",15,0)</f>
        <v>0</v>
      </c>
      <c r="AW322" s="572"/>
      <c r="AX322" s="166"/>
      <c r="AY322" s="553" t="s">
        <v>430</v>
      </c>
      <c r="AZ322" s="511" t="s">
        <v>429</v>
      </c>
      <c r="BA322" s="177" t="s">
        <v>400</v>
      </c>
      <c r="BB322" s="178"/>
      <c r="BC322" s="176">
        <f>IF(BB322="X",15,0)</f>
        <v>0</v>
      </c>
      <c r="BD322" s="572"/>
    </row>
    <row r="323" spans="1:56" ht="26.25" customHeight="1" thickBot="1" x14ac:dyDescent="0.3">
      <c r="A323" s="166"/>
      <c r="B323" s="554"/>
      <c r="C323" s="512"/>
      <c r="D323" s="179" t="s">
        <v>401</v>
      </c>
      <c r="E323" s="180"/>
      <c r="F323" s="176"/>
      <c r="G323" s="572"/>
      <c r="H323" s="166"/>
      <c r="I323" s="554"/>
      <c r="J323" s="512"/>
      <c r="K323" s="179" t="s">
        <v>401</v>
      </c>
      <c r="L323" s="180"/>
      <c r="M323" s="176"/>
      <c r="N323" s="572"/>
      <c r="O323" s="166"/>
      <c r="P323" s="554"/>
      <c r="Q323" s="512"/>
      <c r="R323" s="179" t="s">
        <v>401</v>
      </c>
      <c r="S323" s="180"/>
      <c r="T323" s="176"/>
      <c r="U323" s="572"/>
      <c r="V323" s="166"/>
      <c r="W323" s="554"/>
      <c r="X323" s="512"/>
      <c r="Y323" s="179" t="s">
        <v>401</v>
      </c>
      <c r="Z323" s="180"/>
      <c r="AA323" s="176"/>
      <c r="AB323" s="572"/>
      <c r="AC323" s="166"/>
      <c r="AD323" s="554"/>
      <c r="AE323" s="512"/>
      <c r="AF323" s="179" t="s">
        <v>401</v>
      </c>
      <c r="AG323" s="180"/>
      <c r="AH323" s="176"/>
      <c r="AI323" s="572"/>
      <c r="AJ323" s="166"/>
      <c r="AK323" s="554"/>
      <c r="AL323" s="512"/>
      <c r="AM323" s="179" t="s">
        <v>401</v>
      </c>
      <c r="AN323" s="180"/>
      <c r="AO323" s="176"/>
      <c r="AP323" s="572"/>
      <c r="AQ323" s="166"/>
      <c r="AR323" s="554"/>
      <c r="AS323" s="512"/>
      <c r="AT323" s="179" t="s">
        <v>401</v>
      </c>
      <c r="AU323" s="180"/>
      <c r="AV323" s="176"/>
      <c r="AW323" s="572"/>
      <c r="AX323" s="166"/>
      <c r="AY323" s="554"/>
      <c r="AZ323" s="512"/>
      <c r="BA323" s="179" t="s">
        <v>401</v>
      </c>
      <c r="BB323" s="180"/>
      <c r="BC323" s="176"/>
      <c r="BD323" s="572"/>
    </row>
    <row r="324" spans="1:56" ht="27" customHeight="1" x14ac:dyDescent="0.25">
      <c r="A324" s="166"/>
      <c r="B324" s="554"/>
      <c r="C324" s="513" t="s">
        <v>436</v>
      </c>
      <c r="D324" s="177" t="s">
        <v>402</v>
      </c>
      <c r="E324" s="178" t="s">
        <v>486</v>
      </c>
      <c r="F324" s="176">
        <f>IF(E324="X",15,0)</f>
        <v>15</v>
      </c>
      <c r="G324" s="572"/>
      <c r="H324" s="166"/>
      <c r="I324" s="554"/>
      <c r="J324" s="513" t="s">
        <v>436</v>
      </c>
      <c r="K324" s="177" t="s">
        <v>402</v>
      </c>
      <c r="L324" s="178" t="s">
        <v>486</v>
      </c>
      <c r="M324" s="176">
        <f>IF(L324="X",15,0)</f>
        <v>15</v>
      </c>
      <c r="N324" s="572"/>
      <c r="O324" s="166"/>
      <c r="P324" s="554"/>
      <c r="Q324" s="513" t="s">
        <v>436</v>
      </c>
      <c r="R324" s="177" t="s">
        <v>402</v>
      </c>
      <c r="S324" s="178"/>
      <c r="T324" s="176">
        <f>IF(S324="X",15,0)</f>
        <v>0</v>
      </c>
      <c r="U324" s="572"/>
      <c r="V324" s="166"/>
      <c r="W324" s="554"/>
      <c r="X324" s="513" t="s">
        <v>436</v>
      </c>
      <c r="Y324" s="177" t="s">
        <v>402</v>
      </c>
      <c r="Z324" s="178"/>
      <c r="AA324" s="176">
        <f>IF(Z324="X",15,0)</f>
        <v>0</v>
      </c>
      <c r="AB324" s="572"/>
      <c r="AC324" s="166"/>
      <c r="AD324" s="554"/>
      <c r="AE324" s="513" t="s">
        <v>436</v>
      </c>
      <c r="AF324" s="177" t="s">
        <v>402</v>
      </c>
      <c r="AG324" s="178"/>
      <c r="AH324" s="176">
        <f>IF(AG324="X",15,0)</f>
        <v>0</v>
      </c>
      <c r="AI324" s="572"/>
      <c r="AJ324" s="166"/>
      <c r="AK324" s="554"/>
      <c r="AL324" s="513" t="s">
        <v>436</v>
      </c>
      <c r="AM324" s="177" t="s">
        <v>402</v>
      </c>
      <c r="AN324" s="178"/>
      <c r="AO324" s="176">
        <f>IF(AN324="X",15,0)</f>
        <v>0</v>
      </c>
      <c r="AP324" s="572"/>
      <c r="AQ324" s="166"/>
      <c r="AR324" s="554"/>
      <c r="AS324" s="513" t="s">
        <v>436</v>
      </c>
      <c r="AT324" s="177" t="s">
        <v>402</v>
      </c>
      <c r="AU324" s="178"/>
      <c r="AV324" s="176">
        <f>IF(AU324="X",15,0)</f>
        <v>0</v>
      </c>
      <c r="AW324" s="572"/>
      <c r="AX324" s="166"/>
      <c r="AY324" s="554"/>
      <c r="AZ324" s="513" t="s">
        <v>436</v>
      </c>
      <c r="BA324" s="177" t="s">
        <v>402</v>
      </c>
      <c r="BB324" s="178"/>
      <c r="BC324" s="176">
        <f>IF(BB324="X",15,0)</f>
        <v>0</v>
      </c>
      <c r="BD324" s="572"/>
    </row>
    <row r="325" spans="1:56" ht="27" customHeight="1" thickBot="1" x14ac:dyDescent="0.3">
      <c r="A325" s="166"/>
      <c r="B325" s="555"/>
      <c r="C325" s="514"/>
      <c r="D325" s="179" t="s">
        <v>403</v>
      </c>
      <c r="E325" s="180"/>
      <c r="F325" s="176"/>
      <c r="G325" s="572"/>
      <c r="H325" s="166"/>
      <c r="I325" s="555"/>
      <c r="J325" s="514"/>
      <c r="K325" s="179" t="s">
        <v>403</v>
      </c>
      <c r="L325" s="180"/>
      <c r="M325" s="176"/>
      <c r="N325" s="572"/>
      <c r="O325" s="166"/>
      <c r="P325" s="555"/>
      <c r="Q325" s="514"/>
      <c r="R325" s="179" t="s">
        <v>403</v>
      </c>
      <c r="S325" s="180"/>
      <c r="T325" s="176"/>
      <c r="U325" s="572"/>
      <c r="V325" s="166"/>
      <c r="W325" s="555"/>
      <c r="X325" s="514"/>
      <c r="Y325" s="179" t="s">
        <v>403</v>
      </c>
      <c r="Z325" s="180"/>
      <c r="AA325" s="176"/>
      <c r="AB325" s="572"/>
      <c r="AC325" s="166"/>
      <c r="AD325" s="555"/>
      <c r="AE325" s="514"/>
      <c r="AF325" s="179" t="s">
        <v>403</v>
      </c>
      <c r="AG325" s="180"/>
      <c r="AH325" s="176"/>
      <c r="AI325" s="572"/>
      <c r="AJ325" s="166"/>
      <c r="AK325" s="555"/>
      <c r="AL325" s="514"/>
      <c r="AM325" s="179" t="s">
        <v>403</v>
      </c>
      <c r="AN325" s="180"/>
      <c r="AO325" s="176"/>
      <c r="AP325" s="572"/>
      <c r="AQ325" s="166"/>
      <c r="AR325" s="555"/>
      <c r="AS325" s="514"/>
      <c r="AT325" s="179" t="s">
        <v>403</v>
      </c>
      <c r="AU325" s="180"/>
      <c r="AV325" s="176"/>
      <c r="AW325" s="572"/>
      <c r="AX325" s="166"/>
      <c r="AY325" s="555"/>
      <c r="AZ325" s="514"/>
      <c r="BA325" s="179" t="s">
        <v>403</v>
      </c>
      <c r="BB325" s="180"/>
      <c r="BC325" s="176"/>
      <c r="BD325" s="572"/>
    </row>
    <row r="326" spans="1:56" ht="38.25" customHeight="1" x14ac:dyDescent="0.25">
      <c r="A326" s="166"/>
      <c r="B326" s="519" t="s">
        <v>432</v>
      </c>
      <c r="C326" s="515" t="s">
        <v>439</v>
      </c>
      <c r="D326" s="181" t="s">
        <v>404</v>
      </c>
      <c r="E326" s="182" t="s">
        <v>486</v>
      </c>
      <c r="F326" s="176">
        <f>IF(E326="X",15,0)</f>
        <v>15</v>
      </c>
      <c r="G326" s="572"/>
      <c r="H326" s="166"/>
      <c r="I326" s="519" t="s">
        <v>432</v>
      </c>
      <c r="J326" s="515" t="s">
        <v>439</v>
      </c>
      <c r="K326" s="181" t="s">
        <v>404</v>
      </c>
      <c r="L326" s="182" t="s">
        <v>486</v>
      </c>
      <c r="M326" s="176">
        <f>IF(L326="X",15,0)</f>
        <v>15</v>
      </c>
      <c r="N326" s="572"/>
      <c r="O326" s="166"/>
      <c r="P326" s="519" t="s">
        <v>432</v>
      </c>
      <c r="Q326" s="515" t="s">
        <v>439</v>
      </c>
      <c r="R326" s="181" t="s">
        <v>404</v>
      </c>
      <c r="S326" s="182"/>
      <c r="T326" s="176">
        <f>IF(S326="X",15,0)</f>
        <v>0</v>
      </c>
      <c r="U326" s="572"/>
      <c r="V326" s="166"/>
      <c r="W326" s="519" t="s">
        <v>432</v>
      </c>
      <c r="X326" s="515" t="s">
        <v>439</v>
      </c>
      <c r="Y326" s="181" t="s">
        <v>404</v>
      </c>
      <c r="Z326" s="182"/>
      <c r="AA326" s="176">
        <f>IF(Z326="X",15,0)</f>
        <v>0</v>
      </c>
      <c r="AB326" s="572"/>
      <c r="AC326" s="166"/>
      <c r="AD326" s="519" t="s">
        <v>432</v>
      </c>
      <c r="AE326" s="515" t="s">
        <v>439</v>
      </c>
      <c r="AF326" s="181" t="s">
        <v>404</v>
      </c>
      <c r="AG326" s="182"/>
      <c r="AH326" s="176">
        <f>IF(AG326="X",15,0)</f>
        <v>0</v>
      </c>
      <c r="AI326" s="572"/>
      <c r="AJ326" s="166"/>
      <c r="AK326" s="519" t="s">
        <v>432</v>
      </c>
      <c r="AL326" s="515" t="s">
        <v>439</v>
      </c>
      <c r="AM326" s="181" t="s">
        <v>404</v>
      </c>
      <c r="AN326" s="182"/>
      <c r="AO326" s="176">
        <f>IF(AN326="X",15,0)</f>
        <v>0</v>
      </c>
      <c r="AP326" s="572"/>
      <c r="AQ326" s="166"/>
      <c r="AR326" s="519" t="s">
        <v>432</v>
      </c>
      <c r="AS326" s="515" t="s">
        <v>439</v>
      </c>
      <c r="AT326" s="181" t="s">
        <v>404</v>
      </c>
      <c r="AU326" s="182"/>
      <c r="AV326" s="176">
        <f>IF(AU326="X",15,0)</f>
        <v>0</v>
      </c>
      <c r="AW326" s="572"/>
      <c r="AX326" s="166"/>
      <c r="AY326" s="519" t="s">
        <v>432</v>
      </c>
      <c r="AZ326" s="515" t="s">
        <v>439</v>
      </c>
      <c r="BA326" s="181" t="s">
        <v>404</v>
      </c>
      <c r="BB326" s="182"/>
      <c r="BC326" s="176">
        <f>IF(BB326="X",15,0)</f>
        <v>0</v>
      </c>
      <c r="BD326" s="572"/>
    </row>
    <row r="327" spans="1:56" ht="38.25" customHeight="1" thickBot="1" x14ac:dyDescent="0.3">
      <c r="A327" s="166"/>
      <c r="B327" s="520"/>
      <c r="C327" s="516"/>
      <c r="D327" s="183" t="s">
        <v>405</v>
      </c>
      <c r="E327" s="184"/>
      <c r="F327" s="176"/>
      <c r="G327" s="572"/>
      <c r="H327" s="166"/>
      <c r="I327" s="520"/>
      <c r="J327" s="516"/>
      <c r="K327" s="183" t="s">
        <v>405</v>
      </c>
      <c r="L327" s="184"/>
      <c r="M327" s="176"/>
      <c r="N327" s="572"/>
      <c r="O327" s="166"/>
      <c r="P327" s="520"/>
      <c r="Q327" s="516"/>
      <c r="R327" s="183" t="s">
        <v>405</v>
      </c>
      <c r="S327" s="184"/>
      <c r="T327" s="176"/>
      <c r="U327" s="572"/>
      <c r="V327" s="166"/>
      <c r="W327" s="520"/>
      <c r="X327" s="516"/>
      <c r="Y327" s="183" t="s">
        <v>405</v>
      </c>
      <c r="Z327" s="184"/>
      <c r="AA327" s="176"/>
      <c r="AB327" s="572"/>
      <c r="AC327" s="166"/>
      <c r="AD327" s="520"/>
      <c r="AE327" s="516"/>
      <c r="AF327" s="183" t="s">
        <v>405</v>
      </c>
      <c r="AG327" s="184"/>
      <c r="AH327" s="176"/>
      <c r="AI327" s="572"/>
      <c r="AJ327" s="166"/>
      <c r="AK327" s="520"/>
      <c r="AL327" s="516"/>
      <c r="AM327" s="183" t="s">
        <v>405</v>
      </c>
      <c r="AN327" s="184"/>
      <c r="AO327" s="176"/>
      <c r="AP327" s="572"/>
      <c r="AQ327" s="166"/>
      <c r="AR327" s="520"/>
      <c r="AS327" s="516"/>
      <c r="AT327" s="183" t="s">
        <v>405</v>
      </c>
      <c r="AU327" s="184"/>
      <c r="AV327" s="176"/>
      <c r="AW327" s="572"/>
      <c r="AX327" s="166"/>
      <c r="AY327" s="520"/>
      <c r="AZ327" s="516"/>
      <c r="BA327" s="183" t="s">
        <v>405</v>
      </c>
      <c r="BB327" s="184"/>
      <c r="BC327" s="176"/>
      <c r="BD327" s="572"/>
    </row>
    <row r="328" spans="1:56" ht="30.75" customHeight="1" x14ac:dyDescent="0.25">
      <c r="A328" s="166"/>
      <c r="B328" s="549" t="s">
        <v>431</v>
      </c>
      <c r="C328" s="513" t="s">
        <v>440</v>
      </c>
      <c r="D328" s="177" t="s">
        <v>406</v>
      </c>
      <c r="E328" s="178" t="s">
        <v>486</v>
      </c>
      <c r="F328" s="176">
        <f>IF(E328="X",15,0)</f>
        <v>15</v>
      </c>
      <c r="G328" s="572"/>
      <c r="H328" s="166"/>
      <c r="I328" s="549" t="s">
        <v>431</v>
      </c>
      <c r="J328" s="513" t="s">
        <v>440</v>
      </c>
      <c r="K328" s="177" t="s">
        <v>406</v>
      </c>
      <c r="L328" s="178" t="s">
        <v>486</v>
      </c>
      <c r="M328" s="176">
        <f>IF(L328="X",15,0)</f>
        <v>15</v>
      </c>
      <c r="N328" s="572"/>
      <c r="O328" s="166"/>
      <c r="P328" s="549" t="s">
        <v>431</v>
      </c>
      <c r="Q328" s="513" t="s">
        <v>440</v>
      </c>
      <c r="R328" s="177" t="s">
        <v>406</v>
      </c>
      <c r="S328" s="178"/>
      <c r="T328" s="176">
        <f>IF(S328="X",15,0)</f>
        <v>0</v>
      </c>
      <c r="U328" s="572"/>
      <c r="V328" s="166"/>
      <c r="W328" s="549" t="s">
        <v>431</v>
      </c>
      <c r="X328" s="513" t="s">
        <v>440</v>
      </c>
      <c r="Y328" s="177" t="s">
        <v>406</v>
      </c>
      <c r="Z328" s="178"/>
      <c r="AA328" s="176">
        <f>IF(Z328="X",15,0)</f>
        <v>0</v>
      </c>
      <c r="AB328" s="572"/>
      <c r="AC328" s="166"/>
      <c r="AD328" s="549" t="s">
        <v>431</v>
      </c>
      <c r="AE328" s="513" t="s">
        <v>440</v>
      </c>
      <c r="AF328" s="177" t="s">
        <v>406</v>
      </c>
      <c r="AG328" s="178"/>
      <c r="AH328" s="176">
        <f>IF(AG328="X",15,0)</f>
        <v>0</v>
      </c>
      <c r="AI328" s="572"/>
      <c r="AJ328" s="166"/>
      <c r="AK328" s="549" t="s">
        <v>431</v>
      </c>
      <c r="AL328" s="513" t="s">
        <v>440</v>
      </c>
      <c r="AM328" s="177" t="s">
        <v>406</v>
      </c>
      <c r="AN328" s="178"/>
      <c r="AO328" s="176">
        <f>IF(AN328="X",15,0)</f>
        <v>0</v>
      </c>
      <c r="AP328" s="572"/>
      <c r="AQ328" s="166"/>
      <c r="AR328" s="549" t="s">
        <v>431</v>
      </c>
      <c r="AS328" s="513" t="s">
        <v>440</v>
      </c>
      <c r="AT328" s="177" t="s">
        <v>406</v>
      </c>
      <c r="AU328" s="178"/>
      <c r="AV328" s="176">
        <f>IF(AU328="X",15,0)</f>
        <v>0</v>
      </c>
      <c r="AW328" s="572"/>
      <c r="AX328" s="166"/>
      <c r="AY328" s="549" t="s">
        <v>431</v>
      </c>
      <c r="AZ328" s="513" t="s">
        <v>440</v>
      </c>
      <c r="BA328" s="177" t="s">
        <v>406</v>
      </c>
      <c r="BB328" s="178"/>
      <c r="BC328" s="176">
        <f>IF(BB328="X",15,0)</f>
        <v>0</v>
      </c>
      <c r="BD328" s="572"/>
    </row>
    <row r="329" spans="1:56" ht="30.75" customHeight="1" x14ac:dyDescent="0.25">
      <c r="A329" s="166"/>
      <c r="B329" s="550"/>
      <c r="C329" s="517"/>
      <c r="D329" s="185" t="s">
        <v>407</v>
      </c>
      <c r="E329" s="186"/>
      <c r="F329" s="176">
        <f>IF(E329="X",10,0)</f>
        <v>0</v>
      </c>
      <c r="G329" s="572"/>
      <c r="H329" s="166"/>
      <c r="I329" s="550"/>
      <c r="J329" s="517"/>
      <c r="K329" s="185" t="s">
        <v>407</v>
      </c>
      <c r="L329" s="186"/>
      <c r="M329" s="176">
        <f>IF(L329="X",10,0)</f>
        <v>0</v>
      </c>
      <c r="N329" s="572"/>
      <c r="O329" s="166"/>
      <c r="P329" s="550"/>
      <c r="Q329" s="517"/>
      <c r="R329" s="185" t="s">
        <v>407</v>
      </c>
      <c r="S329" s="186"/>
      <c r="T329" s="176">
        <f>IF(S329="X",10,0)</f>
        <v>0</v>
      </c>
      <c r="U329" s="572"/>
      <c r="V329" s="166"/>
      <c r="W329" s="550"/>
      <c r="X329" s="517"/>
      <c r="Y329" s="185" t="s">
        <v>407</v>
      </c>
      <c r="Z329" s="186"/>
      <c r="AA329" s="176">
        <f>IF(Z329="X",10,0)</f>
        <v>0</v>
      </c>
      <c r="AB329" s="572"/>
      <c r="AC329" s="166"/>
      <c r="AD329" s="550"/>
      <c r="AE329" s="517"/>
      <c r="AF329" s="185" t="s">
        <v>407</v>
      </c>
      <c r="AG329" s="186"/>
      <c r="AH329" s="176">
        <f>IF(AG329="X",10,0)</f>
        <v>0</v>
      </c>
      <c r="AI329" s="572"/>
      <c r="AJ329" s="166"/>
      <c r="AK329" s="550"/>
      <c r="AL329" s="517"/>
      <c r="AM329" s="185" t="s">
        <v>407</v>
      </c>
      <c r="AN329" s="186"/>
      <c r="AO329" s="176">
        <f>IF(AN329="X",10,0)</f>
        <v>0</v>
      </c>
      <c r="AP329" s="572"/>
      <c r="AQ329" s="166"/>
      <c r="AR329" s="550"/>
      <c r="AS329" s="517"/>
      <c r="AT329" s="185" t="s">
        <v>407</v>
      </c>
      <c r="AU329" s="186"/>
      <c r="AV329" s="176">
        <f>IF(AU329="X",10,0)</f>
        <v>0</v>
      </c>
      <c r="AW329" s="572"/>
      <c r="AX329" s="166"/>
      <c r="AY329" s="550"/>
      <c r="AZ329" s="517"/>
      <c r="BA329" s="185" t="s">
        <v>407</v>
      </c>
      <c r="BB329" s="186"/>
      <c r="BC329" s="176">
        <f>IF(BB329="X",10,0)</f>
        <v>0</v>
      </c>
      <c r="BD329" s="572"/>
    </row>
    <row r="330" spans="1:56" ht="30.75" customHeight="1" thickBot="1" x14ac:dyDescent="0.3">
      <c r="A330" s="166"/>
      <c r="B330" s="551"/>
      <c r="C330" s="514"/>
      <c r="D330" s="179" t="s">
        <v>408</v>
      </c>
      <c r="E330" s="180"/>
      <c r="F330" s="176"/>
      <c r="G330" s="572"/>
      <c r="H330" s="166"/>
      <c r="I330" s="551"/>
      <c r="J330" s="514"/>
      <c r="K330" s="179" t="s">
        <v>408</v>
      </c>
      <c r="L330" s="180"/>
      <c r="M330" s="176"/>
      <c r="N330" s="572"/>
      <c r="O330" s="166"/>
      <c r="P330" s="551"/>
      <c r="Q330" s="514"/>
      <c r="R330" s="179" t="s">
        <v>408</v>
      </c>
      <c r="S330" s="180"/>
      <c r="T330" s="176"/>
      <c r="U330" s="572"/>
      <c r="V330" s="166"/>
      <c r="W330" s="551"/>
      <c r="X330" s="514"/>
      <c r="Y330" s="179" t="s">
        <v>408</v>
      </c>
      <c r="Z330" s="180"/>
      <c r="AA330" s="176"/>
      <c r="AB330" s="572"/>
      <c r="AC330" s="166"/>
      <c r="AD330" s="551"/>
      <c r="AE330" s="514"/>
      <c r="AF330" s="179" t="s">
        <v>408</v>
      </c>
      <c r="AG330" s="180"/>
      <c r="AH330" s="176"/>
      <c r="AI330" s="572"/>
      <c r="AJ330" s="166"/>
      <c r="AK330" s="551"/>
      <c r="AL330" s="514"/>
      <c r="AM330" s="179" t="s">
        <v>408</v>
      </c>
      <c r="AN330" s="180"/>
      <c r="AO330" s="176"/>
      <c r="AP330" s="572"/>
      <c r="AQ330" s="166"/>
      <c r="AR330" s="551"/>
      <c r="AS330" s="514"/>
      <c r="AT330" s="179" t="s">
        <v>408</v>
      </c>
      <c r="AU330" s="180"/>
      <c r="AV330" s="176"/>
      <c r="AW330" s="572"/>
      <c r="AX330" s="166"/>
      <c r="AY330" s="551"/>
      <c r="AZ330" s="514"/>
      <c r="BA330" s="179" t="s">
        <v>408</v>
      </c>
      <c r="BB330" s="180"/>
      <c r="BC330" s="176"/>
      <c r="BD330" s="572"/>
    </row>
    <row r="331" spans="1:56" ht="33" customHeight="1" x14ac:dyDescent="0.25">
      <c r="A331" s="166"/>
      <c r="B331" s="519" t="s">
        <v>433</v>
      </c>
      <c r="C331" s="515" t="s">
        <v>441</v>
      </c>
      <c r="D331" s="181" t="s">
        <v>409</v>
      </c>
      <c r="E331" s="182" t="s">
        <v>486</v>
      </c>
      <c r="F331" s="176">
        <f>IF(E331="X",15,0)</f>
        <v>15</v>
      </c>
      <c r="G331" s="572"/>
      <c r="H331" s="166"/>
      <c r="I331" s="519" t="s">
        <v>433</v>
      </c>
      <c r="J331" s="515" t="s">
        <v>441</v>
      </c>
      <c r="K331" s="181" t="s">
        <v>409</v>
      </c>
      <c r="L331" s="182" t="s">
        <v>486</v>
      </c>
      <c r="M331" s="176">
        <f>IF(L331="X",15,0)</f>
        <v>15</v>
      </c>
      <c r="N331" s="572"/>
      <c r="O331" s="166"/>
      <c r="P331" s="519" t="s">
        <v>433</v>
      </c>
      <c r="Q331" s="515" t="s">
        <v>441</v>
      </c>
      <c r="R331" s="181" t="s">
        <v>409</v>
      </c>
      <c r="S331" s="182"/>
      <c r="T331" s="176">
        <f>IF(S331="X",15,0)</f>
        <v>0</v>
      </c>
      <c r="U331" s="572"/>
      <c r="V331" s="166"/>
      <c r="W331" s="519" t="s">
        <v>433</v>
      </c>
      <c r="X331" s="515" t="s">
        <v>441</v>
      </c>
      <c r="Y331" s="181" t="s">
        <v>409</v>
      </c>
      <c r="Z331" s="182"/>
      <c r="AA331" s="176">
        <f>IF(Z331="X",15,0)</f>
        <v>0</v>
      </c>
      <c r="AB331" s="572"/>
      <c r="AC331" s="166"/>
      <c r="AD331" s="519" t="s">
        <v>433</v>
      </c>
      <c r="AE331" s="515" t="s">
        <v>441</v>
      </c>
      <c r="AF331" s="181" t="s">
        <v>409</v>
      </c>
      <c r="AG331" s="182"/>
      <c r="AH331" s="176">
        <f>IF(AG331="X",15,0)</f>
        <v>0</v>
      </c>
      <c r="AI331" s="572"/>
      <c r="AJ331" s="166"/>
      <c r="AK331" s="519" t="s">
        <v>433</v>
      </c>
      <c r="AL331" s="515" t="s">
        <v>441</v>
      </c>
      <c r="AM331" s="181" t="s">
        <v>409</v>
      </c>
      <c r="AN331" s="182"/>
      <c r="AO331" s="176">
        <f>IF(AN331="X",15,0)</f>
        <v>0</v>
      </c>
      <c r="AP331" s="572"/>
      <c r="AQ331" s="166"/>
      <c r="AR331" s="519" t="s">
        <v>433</v>
      </c>
      <c r="AS331" s="515" t="s">
        <v>441</v>
      </c>
      <c r="AT331" s="181" t="s">
        <v>409</v>
      </c>
      <c r="AU331" s="182"/>
      <c r="AV331" s="176">
        <f>IF(AU331="X",15,0)</f>
        <v>0</v>
      </c>
      <c r="AW331" s="572"/>
      <c r="AX331" s="166"/>
      <c r="AY331" s="519" t="s">
        <v>433</v>
      </c>
      <c r="AZ331" s="515" t="s">
        <v>441</v>
      </c>
      <c r="BA331" s="181" t="s">
        <v>409</v>
      </c>
      <c r="BB331" s="182"/>
      <c r="BC331" s="176">
        <f>IF(BB331="X",15,0)</f>
        <v>0</v>
      </c>
      <c r="BD331" s="572"/>
    </row>
    <row r="332" spans="1:56" ht="33" customHeight="1" thickBot="1" x14ac:dyDescent="0.3">
      <c r="A332" s="166"/>
      <c r="B332" s="520"/>
      <c r="C332" s="516"/>
      <c r="D332" s="183" t="s">
        <v>410</v>
      </c>
      <c r="E332" s="184"/>
      <c r="F332" s="176"/>
      <c r="G332" s="572"/>
      <c r="H332" s="166"/>
      <c r="I332" s="520"/>
      <c r="J332" s="516"/>
      <c r="K332" s="183" t="s">
        <v>410</v>
      </c>
      <c r="L332" s="184"/>
      <c r="M332" s="176"/>
      <c r="N332" s="572"/>
      <c r="O332" s="166"/>
      <c r="P332" s="520"/>
      <c r="Q332" s="516"/>
      <c r="R332" s="183" t="s">
        <v>410</v>
      </c>
      <c r="S332" s="184"/>
      <c r="T332" s="176"/>
      <c r="U332" s="572"/>
      <c r="V332" s="166"/>
      <c r="W332" s="520"/>
      <c r="X332" s="516"/>
      <c r="Y332" s="183" t="s">
        <v>410</v>
      </c>
      <c r="Z332" s="184"/>
      <c r="AA332" s="176"/>
      <c r="AB332" s="572"/>
      <c r="AC332" s="166"/>
      <c r="AD332" s="520"/>
      <c r="AE332" s="516"/>
      <c r="AF332" s="183" t="s">
        <v>410</v>
      </c>
      <c r="AG332" s="184"/>
      <c r="AH332" s="176"/>
      <c r="AI332" s="572"/>
      <c r="AJ332" s="166"/>
      <c r="AK332" s="520"/>
      <c r="AL332" s="516"/>
      <c r="AM332" s="183" t="s">
        <v>410</v>
      </c>
      <c r="AN332" s="184"/>
      <c r="AO332" s="176"/>
      <c r="AP332" s="572"/>
      <c r="AQ332" s="166"/>
      <c r="AR332" s="520"/>
      <c r="AS332" s="516"/>
      <c r="AT332" s="183" t="s">
        <v>410</v>
      </c>
      <c r="AU332" s="184"/>
      <c r="AV332" s="176"/>
      <c r="AW332" s="572"/>
      <c r="AX332" s="166"/>
      <c r="AY332" s="520"/>
      <c r="AZ332" s="516"/>
      <c r="BA332" s="183" t="s">
        <v>410</v>
      </c>
      <c r="BB332" s="184"/>
      <c r="BC332" s="176"/>
      <c r="BD332" s="572"/>
    </row>
    <row r="333" spans="1:56" ht="45" customHeight="1" x14ac:dyDescent="0.25">
      <c r="A333" s="166"/>
      <c r="B333" s="549" t="s">
        <v>434</v>
      </c>
      <c r="C333" s="513" t="s">
        <v>437</v>
      </c>
      <c r="D333" s="187" t="s">
        <v>411</v>
      </c>
      <c r="E333" s="178" t="s">
        <v>486</v>
      </c>
      <c r="F333" s="176">
        <f>IF(E333="X",15,0)</f>
        <v>15</v>
      </c>
      <c r="G333" s="572"/>
      <c r="H333" s="166"/>
      <c r="I333" s="549" t="s">
        <v>434</v>
      </c>
      <c r="J333" s="513" t="s">
        <v>437</v>
      </c>
      <c r="K333" s="187" t="s">
        <v>411</v>
      </c>
      <c r="L333" s="178" t="s">
        <v>486</v>
      </c>
      <c r="M333" s="176">
        <f>IF(L333="X",15,0)</f>
        <v>15</v>
      </c>
      <c r="N333" s="572"/>
      <c r="O333" s="166"/>
      <c r="P333" s="549" t="s">
        <v>434</v>
      </c>
      <c r="Q333" s="513" t="s">
        <v>437</v>
      </c>
      <c r="R333" s="187" t="s">
        <v>411</v>
      </c>
      <c r="S333" s="178"/>
      <c r="T333" s="176">
        <f>IF(S333="X",15,0)</f>
        <v>0</v>
      </c>
      <c r="U333" s="572"/>
      <c r="V333" s="166"/>
      <c r="W333" s="549" t="s">
        <v>434</v>
      </c>
      <c r="X333" s="513" t="s">
        <v>437</v>
      </c>
      <c r="Y333" s="187" t="s">
        <v>411</v>
      </c>
      <c r="Z333" s="178"/>
      <c r="AA333" s="176">
        <f>IF(Z333="X",15,0)</f>
        <v>0</v>
      </c>
      <c r="AB333" s="572"/>
      <c r="AC333" s="166"/>
      <c r="AD333" s="549" t="s">
        <v>434</v>
      </c>
      <c r="AE333" s="513" t="s">
        <v>437</v>
      </c>
      <c r="AF333" s="187" t="s">
        <v>411</v>
      </c>
      <c r="AG333" s="178"/>
      <c r="AH333" s="176">
        <f>IF(AG333="X",15,0)</f>
        <v>0</v>
      </c>
      <c r="AI333" s="572"/>
      <c r="AJ333" s="166"/>
      <c r="AK333" s="549" t="s">
        <v>434</v>
      </c>
      <c r="AL333" s="513" t="s">
        <v>437</v>
      </c>
      <c r="AM333" s="187" t="s">
        <v>411</v>
      </c>
      <c r="AN333" s="178"/>
      <c r="AO333" s="176">
        <f>IF(AN333="X",15,0)</f>
        <v>0</v>
      </c>
      <c r="AP333" s="572"/>
      <c r="AQ333" s="166"/>
      <c r="AR333" s="549" t="s">
        <v>434</v>
      </c>
      <c r="AS333" s="513" t="s">
        <v>437</v>
      </c>
      <c r="AT333" s="187" t="s">
        <v>411</v>
      </c>
      <c r="AU333" s="178"/>
      <c r="AV333" s="176">
        <f>IF(AU333="X",15,0)</f>
        <v>0</v>
      </c>
      <c r="AW333" s="572"/>
      <c r="AX333" s="166"/>
      <c r="AY333" s="549" t="s">
        <v>434</v>
      </c>
      <c r="AZ333" s="513" t="s">
        <v>437</v>
      </c>
      <c r="BA333" s="187" t="s">
        <v>411</v>
      </c>
      <c r="BB333" s="178"/>
      <c r="BC333" s="176">
        <f>IF(BB333="X",15,0)</f>
        <v>0</v>
      </c>
      <c r="BD333" s="572"/>
    </row>
    <row r="334" spans="1:56" ht="35.25" customHeight="1" thickBot="1" x14ac:dyDescent="0.3">
      <c r="A334" s="166"/>
      <c r="B334" s="551"/>
      <c r="C334" s="514"/>
      <c r="D334" s="188" t="s">
        <v>412</v>
      </c>
      <c r="E334" s="180"/>
      <c r="F334" s="176"/>
      <c r="G334" s="572"/>
      <c r="H334" s="166"/>
      <c r="I334" s="551"/>
      <c r="J334" s="514"/>
      <c r="K334" s="188" t="s">
        <v>412</v>
      </c>
      <c r="L334" s="180"/>
      <c r="M334" s="176"/>
      <c r="N334" s="572"/>
      <c r="O334" s="166"/>
      <c r="P334" s="551"/>
      <c r="Q334" s="514"/>
      <c r="R334" s="188" t="s">
        <v>412</v>
      </c>
      <c r="S334" s="180"/>
      <c r="T334" s="176"/>
      <c r="U334" s="572"/>
      <c r="V334" s="166"/>
      <c r="W334" s="551"/>
      <c r="X334" s="514"/>
      <c r="Y334" s="188" t="s">
        <v>412</v>
      </c>
      <c r="Z334" s="180"/>
      <c r="AA334" s="176"/>
      <c r="AB334" s="572"/>
      <c r="AC334" s="166"/>
      <c r="AD334" s="551"/>
      <c r="AE334" s="514"/>
      <c r="AF334" s="188" t="s">
        <v>412</v>
      </c>
      <c r="AG334" s="180"/>
      <c r="AH334" s="176"/>
      <c r="AI334" s="572"/>
      <c r="AJ334" s="166"/>
      <c r="AK334" s="551"/>
      <c r="AL334" s="514"/>
      <c r="AM334" s="188" t="s">
        <v>412</v>
      </c>
      <c r="AN334" s="180"/>
      <c r="AO334" s="176"/>
      <c r="AP334" s="572"/>
      <c r="AQ334" s="166"/>
      <c r="AR334" s="551"/>
      <c r="AS334" s="514"/>
      <c r="AT334" s="188" t="s">
        <v>412</v>
      </c>
      <c r="AU334" s="180"/>
      <c r="AV334" s="176"/>
      <c r="AW334" s="572"/>
      <c r="AX334" s="166"/>
      <c r="AY334" s="551"/>
      <c r="AZ334" s="514"/>
      <c r="BA334" s="188" t="s">
        <v>412</v>
      </c>
      <c r="BB334" s="180"/>
      <c r="BC334" s="176"/>
      <c r="BD334" s="572"/>
    </row>
    <row r="335" spans="1:56" ht="24" customHeight="1" x14ac:dyDescent="0.25">
      <c r="A335" s="166"/>
      <c r="B335" s="519" t="s">
        <v>435</v>
      </c>
      <c r="C335" s="515" t="s">
        <v>438</v>
      </c>
      <c r="D335" s="181" t="s">
        <v>413</v>
      </c>
      <c r="E335" s="182" t="s">
        <v>486</v>
      </c>
      <c r="F335" s="176">
        <f>IF(E335="X",10,0)</f>
        <v>10</v>
      </c>
      <c r="G335" s="572"/>
      <c r="H335" s="166"/>
      <c r="I335" s="519" t="s">
        <v>435</v>
      </c>
      <c r="J335" s="515" t="s">
        <v>438</v>
      </c>
      <c r="K335" s="181" t="s">
        <v>413</v>
      </c>
      <c r="L335" s="182" t="s">
        <v>486</v>
      </c>
      <c r="M335" s="176">
        <f>IF(L335="X",10,0)</f>
        <v>10</v>
      </c>
      <c r="N335" s="572"/>
      <c r="O335" s="166"/>
      <c r="P335" s="519" t="s">
        <v>435</v>
      </c>
      <c r="Q335" s="515" t="s">
        <v>438</v>
      </c>
      <c r="R335" s="181" t="s">
        <v>413</v>
      </c>
      <c r="S335" s="182"/>
      <c r="T335" s="176">
        <f>IF(S335="X",10,0)</f>
        <v>0</v>
      </c>
      <c r="U335" s="572"/>
      <c r="V335" s="166"/>
      <c r="W335" s="519" t="s">
        <v>435</v>
      </c>
      <c r="X335" s="515" t="s">
        <v>438</v>
      </c>
      <c r="Y335" s="181" t="s">
        <v>413</v>
      </c>
      <c r="Z335" s="182"/>
      <c r="AA335" s="176">
        <f>IF(Z335="X",10,0)</f>
        <v>0</v>
      </c>
      <c r="AB335" s="572"/>
      <c r="AC335" s="166"/>
      <c r="AD335" s="519" t="s">
        <v>435</v>
      </c>
      <c r="AE335" s="515" t="s">
        <v>438</v>
      </c>
      <c r="AF335" s="181" t="s">
        <v>413</v>
      </c>
      <c r="AG335" s="182"/>
      <c r="AH335" s="176">
        <f>IF(AG335="X",10,0)</f>
        <v>0</v>
      </c>
      <c r="AI335" s="572"/>
      <c r="AJ335" s="166"/>
      <c r="AK335" s="519" t="s">
        <v>435</v>
      </c>
      <c r="AL335" s="515" t="s">
        <v>438</v>
      </c>
      <c r="AM335" s="181" t="s">
        <v>413</v>
      </c>
      <c r="AN335" s="182"/>
      <c r="AO335" s="176">
        <f>IF(AN335="X",10,0)</f>
        <v>0</v>
      </c>
      <c r="AP335" s="572"/>
      <c r="AQ335" s="166"/>
      <c r="AR335" s="519" t="s">
        <v>435</v>
      </c>
      <c r="AS335" s="515" t="s">
        <v>438</v>
      </c>
      <c r="AT335" s="181" t="s">
        <v>413</v>
      </c>
      <c r="AU335" s="182"/>
      <c r="AV335" s="176">
        <f>IF(AU335="X",10,0)</f>
        <v>0</v>
      </c>
      <c r="AW335" s="572"/>
      <c r="AX335" s="166"/>
      <c r="AY335" s="519" t="s">
        <v>435</v>
      </c>
      <c r="AZ335" s="515" t="s">
        <v>438</v>
      </c>
      <c r="BA335" s="181" t="s">
        <v>413</v>
      </c>
      <c r="BB335" s="182"/>
      <c r="BC335" s="176">
        <f>IF(BB335="X",10,0)</f>
        <v>0</v>
      </c>
      <c r="BD335" s="572"/>
    </row>
    <row r="336" spans="1:56" ht="24" customHeight="1" x14ac:dyDescent="0.25">
      <c r="A336" s="166"/>
      <c r="B336" s="552"/>
      <c r="C336" s="518"/>
      <c r="D336" s="189" t="s">
        <v>414</v>
      </c>
      <c r="E336" s="190"/>
      <c r="F336" s="176">
        <f>IF(E336="X",5,0)</f>
        <v>0</v>
      </c>
      <c r="G336" s="572"/>
      <c r="H336" s="166"/>
      <c r="I336" s="552"/>
      <c r="J336" s="518"/>
      <c r="K336" s="189" t="s">
        <v>414</v>
      </c>
      <c r="L336" s="190"/>
      <c r="M336" s="176">
        <f>IF(L336="X",5,0)</f>
        <v>0</v>
      </c>
      <c r="N336" s="572"/>
      <c r="O336" s="166"/>
      <c r="P336" s="552"/>
      <c r="Q336" s="518"/>
      <c r="R336" s="189" t="s">
        <v>414</v>
      </c>
      <c r="S336" s="190"/>
      <c r="T336" s="176">
        <f>IF(S336="X",5,0)</f>
        <v>0</v>
      </c>
      <c r="U336" s="572"/>
      <c r="V336" s="166"/>
      <c r="W336" s="552"/>
      <c r="X336" s="518"/>
      <c r="Y336" s="189" t="s">
        <v>414</v>
      </c>
      <c r="Z336" s="190"/>
      <c r="AA336" s="176">
        <f>IF(Z336="X",5,0)</f>
        <v>0</v>
      </c>
      <c r="AB336" s="572"/>
      <c r="AC336" s="166"/>
      <c r="AD336" s="552"/>
      <c r="AE336" s="518"/>
      <c r="AF336" s="189" t="s">
        <v>414</v>
      </c>
      <c r="AG336" s="190"/>
      <c r="AH336" s="176">
        <f>IF(AG336="X",5,0)</f>
        <v>0</v>
      </c>
      <c r="AI336" s="572"/>
      <c r="AJ336" s="166"/>
      <c r="AK336" s="552"/>
      <c r="AL336" s="518"/>
      <c r="AM336" s="189" t="s">
        <v>414</v>
      </c>
      <c r="AN336" s="190"/>
      <c r="AO336" s="176">
        <f>IF(AN336="X",5,0)</f>
        <v>0</v>
      </c>
      <c r="AP336" s="572"/>
      <c r="AQ336" s="166"/>
      <c r="AR336" s="552"/>
      <c r="AS336" s="518"/>
      <c r="AT336" s="189" t="s">
        <v>414</v>
      </c>
      <c r="AU336" s="190"/>
      <c r="AV336" s="176">
        <f>IF(AU336="X",5,0)</f>
        <v>0</v>
      </c>
      <c r="AW336" s="572"/>
      <c r="AX336" s="166"/>
      <c r="AY336" s="552"/>
      <c r="AZ336" s="518"/>
      <c r="BA336" s="189" t="s">
        <v>414</v>
      </c>
      <c r="BB336" s="190"/>
      <c r="BC336" s="176">
        <f>IF(BB336="X",5,0)</f>
        <v>0</v>
      </c>
      <c r="BD336" s="572"/>
    </row>
    <row r="337" spans="1:56" ht="24" customHeight="1" thickBot="1" x14ac:dyDescent="0.3">
      <c r="A337" s="166"/>
      <c r="B337" s="520"/>
      <c r="C337" s="516"/>
      <c r="D337" s="183" t="s">
        <v>415</v>
      </c>
      <c r="E337" s="184"/>
      <c r="F337" s="176"/>
      <c r="G337" s="572"/>
      <c r="H337" s="166"/>
      <c r="I337" s="520"/>
      <c r="J337" s="516"/>
      <c r="K337" s="183" t="s">
        <v>415</v>
      </c>
      <c r="L337" s="184"/>
      <c r="M337" s="176"/>
      <c r="N337" s="572"/>
      <c r="O337" s="166"/>
      <c r="P337" s="520"/>
      <c r="Q337" s="516"/>
      <c r="R337" s="183" t="s">
        <v>415</v>
      </c>
      <c r="S337" s="184"/>
      <c r="T337" s="176"/>
      <c r="U337" s="572"/>
      <c r="V337" s="166"/>
      <c r="W337" s="520"/>
      <c r="X337" s="516"/>
      <c r="Y337" s="183" t="s">
        <v>415</v>
      </c>
      <c r="Z337" s="184"/>
      <c r="AA337" s="176"/>
      <c r="AB337" s="572"/>
      <c r="AC337" s="166"/>
      <c r="AD337" s="520"/>
      <c r="AE337" s="516"/>
      <c r="AF337" s="183" t="s">
        <v>415</v>
      </c>
      <c r="AG337" s="184"/>
      <c r="AH337" s="176"/>
      <c r="AI337" s="572"/>
      <c r="AJ337" s="166"/>
      <c r="AK337" s="520"/>
      <c r="AL337" s="516"/>
      <c r="AM337" s="183" t="s">
        <v>415</v>
      </c>
      <c r="AN337" s="184"/>
      <c r="AO337" s="176"/>
      <c r="AP337" s="572"/>
      <c r="AQ337" s="166"/>
      <c r="AR337" s="520"/>
      <c r="AS337" s="516"/>
      <c r="AT337" s="183" t="s">
        <v>415</v>
      </c>
      <c r="AU337" s="184"/>
      <c r="AV337" s="176"/>
      <c r="AW337" s="572"/>
      <c r="AX337" s="166"/>
      <c r="AY337" s="520"/>
      <c r="AZ337" s="516"/>
      <c r="BA337" s="183" t="s">
        <v>415</v>
      </c>
      <c r="BB337" s="184"/>
      <c r="BC337" s="176"/>
      <c r="BD337" s="572"/>
    </row>
    <row r="338" spans="1:56" ht="18.75" thickBot="1" x14ac:dyDescent="0.3">
      <c r="A338" s="191"/>
      <c r="B338" s="192"/>
      <c r="C338" s="192"/>
      <c r="D338" s="192"/>
      <c r="E338" s="193"/>
      <c r="F338" s="168"/>
      <c r="G338" s="572"/>
      <c r="H338" s="191"/>
      <c r="I338" s="192"/>
      <c r="J338" s="192"/>
      <c r="K338" s="192"/>
      <c r="L338" s="193"/>
      <c r="M338" s="168"/>
      <c r="N338" s="572"/>
      <c r="O338" s="191"/>
      <c r="P338" s="192"/>
      <c r="Q338" s="192"/>
      <c r="R338" s="192"/>
      <c r="S338" s="193"/>
      <c r="T338" s="168"/>
      <c r="U338" s="572"/>
      <c r="V338" s="191"/>
      <c r="W338" s="192"/>
      <c r="X338" s="192"/>
      <c r="Y338" s="192"/>
      <c r="Z338" s="193"/>
      <c r="AA338" s="168"/>
      <c r="AB338" s="572"/>
      <c r="AC338" s="191"/>
      <c r="AD338" s="192"/>
      <c r="AE338" s="192"/>
      <c r="AF338" s="192"/>
      <c r="AG338" s="193"/>
      <c r="AH338" s="168"/>
      <c r="AI338" s="572"/>
      <c r="AJ338" s="191"/>
      <c r="AK338" s="192"/>
      <c r="AL338" s="192"/>
      <c r="AM338" s="192"/>
      <c r="AN338" s="193"/>
      <c r="AO338" s="168"/>
      <c r="AP338" s="572"/>
      <c r="AQ338" s="191"/>
      <c r="AR338" s="192"/>
      <c r="AS338" s="192"/>
      <c r="AT338" s="192"/>
      <c r="AU338" s="193"/>
      <c r="AV338" s="168"/>
      <c r="AW338" s="572"/>
      <c r="AX338" s="191"/>
      <c r="AY338" s="192"/>
      <c r="AZ338" s="192"/>
      <c r="BA338" s="192"/>
      <c r="BB338" s="193"/>
      <c r="BC338" s="168"/>
      <c r="BD338" s="572"/>
    </row>
    <row r="339" spans="1:56" ht="19.5" customHeight="1" thickBot="1" x14ac:dyDescent="0.3">
      <c r="A339" s="166"/>
      <c r="B339" s="538" t="s">
        <v>418</v>
      </c>
      <c r="C339" s="539"/>
      <c r="D339" s="509" t="s">
        <v>420</v>
      </c>
      <c r="E339" s="510"/>
      <c r="F339" s="168"/>
      <c r="G339" s="572"/>
      <c r="H339" s="166"/>
      <c r="I339" s="538" t="s">
        <v>418</v>
      </c>
      <c r="J339" s="539"/>
      <c r="K339" s="509" t="s">
        <v>420</v>
      </c>
      <c r="L339" s="510"/>
      <c r="M339" s="168"/>
      <c r="N339" s="572"/>
      <c r="O339" s="166"/>
      <c r="P339" s="538" t="s">
        <v>418</v>
      </c>
      <c r="Q339" s="539"/>
      <c r="R339" s="509" t="s">
        <v>420</v>
      </c>
      <c r="S339" s="510"/>
      <c r="T339" s="168"/>
      <c r="U339" s="572"/>
      <c r="V339" s="166"/>
      <c r="W339" s="538" t="s">
        <v>418</v>
      </c>
      <c r="X339" s="539"/>
      <c r="Y339" s="509" t="s">
        <v>420</v>
      </c>
      <c r="Z339" s="510"/>
      <c r="AA339" s="168"/>
      <c r="AB339" s="572"/>
      <c r="AC339" s="166"/>
      <c r="AD339" s="538" t="s">
        <v>418</v>
      </c>
      <c r="AE339" s="539"/>
      <c r="AF339" s="509" t="s">
        <v>420</v>
      </c>
      <c r="AG339" s="510"/>
      <c r="AH339" s="168"/>
      <c r="AI339" s="572"/>
      <c r="AJ339" s="166"/>
      <c r="AK339" s="538" t="s">
        <v>418</v>
      </c>
      <c r="AL339" s="539"/>
      <c r="AM339" s="509" t="s">
        <v>420</v>
      </c>
      <c r="AN339" s="510"/>
      <c r="AO339" s="168"/>
      <c r="AP339" s="572"/>
      <c r="AQ339" s="166"/>
      <c r="AR339" s="538" t="s">
        <v>418</v>
      </c>
      <c r="AS339" s="539"/>
      <c r="AT339" s="509" t="s">
        <v>420</v>
      </c>
      <c r="AU339" s="510"/>
      <c r="AV339" s="168"/>
      <c r="AW339" s="572"/>
      <c r="AX339" s="166"/>
      <c r="AY339" s="538" t="s">
        <v>418</v>
      </c>
      <c r="AZ339" s="539"/>
      <c r="BA339" s="509" t="s">
        <v>420</v>
      </c>
      <c r="BB339" s="510"/>
      <c r="BC339" s="168"/>
      <c r="BD339" s="572"/>
    </row>
    <row r="340" spans="1:56" ht="19.5" customHeight="1" thickBot="1" x14ac:dyDescent="0.3">
      <c r="A340" s="166"/>
      <c r="B340" s="534" t="s">
        <v>419</v>
      </c>
      <c r="C340" s="535"/>
      <c r="D340" s="509" t="s">
        <v>421</v>
      </c>
      <c r="E340" s="510"/>
      <c r="F340" s="168"/>
      <c r="G340" s="572"/>
      <c r="H340" s="166"/>
      <c r="I340" s="534" t="s">
        <v>419</v>
      </c>
      <c r="J340" s="535"/>
      <c r="K340" s="509" t="s">
        <v>421</v>
      </c>
      <c r="L340" s="510"/>
      <c r="M340" s="168"/>
      <c r="N340" s="572"/>
      <c r="O340" s="166"/>
      <c r="P340" s="534" t="s">
        <v>419</v>
      </c>
      <c r="Q340" s="535"/>
      <c r="R340" s="509" t="s">
        <v>421</v>
      </c>
      <c r="S340" s="510"/>
      <c r="T340" s="168"/>
      <c r="U340" s="572"/>
      <c r="V340" s="166"/>
      <c r="W340" s="534" t="s">
        <v>419</v>
      </c>
      <c r="X340" s="535"/>
      <c r="Y340" s="509" t="s">
        <v>421</v>
      </c>
      <c r="Z340" s="510"/>
      <c r="AA340" s="168"/>
      <c r="AB340" s="572"/>
      <c r="AC340" s="166"/>
      <c r="AD340" s="534" t="s">
        <v>419</v>
      </c>
      <c r="AE340" s="535"/>
      <c r="AF340" s="509" t="s">
        <v>421</v>
      </c>
      <c r="AG340" s="510"/>
      <c r="AH340" s="168"/>
      <c r="AI340" s="572"/>
      <c r="AJ340" s="166"/>
      <c r="AK340" s="534" t="s">
        <v>419</v>
      </c>
      <c r="AL340" s="535"/>
      <c r="AM340" s="509" t="s">
        <v>421</v>
      </c>
      <c r="AN340" s="510"/>
      <c r="AO340" s="168"/>
      <c r="AP340" s="572"/>
      <c r="AQ340" s="166"/>
      <c r="AR340" s="534" t="s">
        <v>419</v>
      </c>
      <c r="AS340" s="535"/>
      <c r="AT340" s="509" t="s">
        <v>421</v>
      </c>
      <c r="AU340" s="510"/>
      <c r="AV340" s="168"/>
      <c r="AW340" s="572"/>
      <c r="AX340" s="166"/>
      <c r="AY340" s="534" t="s">
        <v>419</v>
      </c>
      <c r="AZ340" s="535"/>
      <c r="BA340" s="509" t="s">
        <v>421</v>
      </c>
      <c r="BB340" s="510"/>
      <c r="BC340" s="168"/>
      <c r="BD340" s="572"/>
    </row>
    <row r="341" spans="1:56" ht="19.5" customHeight="1" thickBot="1" x14ac:dyDescent="0.3">
      <c r="A341" s="166"/>
      <c r="B341" s="536" t="s">
        <v>452</v>
      </c>
      <c r="C341" s="537"/>
      <c r="D341" s="509" t="s">
        <v>422</v>
      </c>
      <c r="E341" s="510"/>
      <c r="F341" s="168"/>
      <c r="G341" s="572"/>
      <c r="H341" s="166"/>
      <c r="I341" s="536" t="s">
        <v>452</v>
      </c>
      <c r="J341" s="537"/>
      <c r="K341" s="509" t="s">
        <v>422</v>
      </c>
      <c r="L341" s="510"/>
      <c r="M341" s="168"/>
      <c r="N341" s="572"/>
      <c r="O341" s="166"/>
      <c r="P341" s="536" t="s">
        <v>452</v>
      </c>
      <c r="Q341" s="537"/>
      <c r="R341" s="509" t="s">
        <v>422</v>
      </c>
      <c r="S341" s="510"/>
      <c r="T341" s="168"/>
      <c r="U341" s="572"/>
      <c r="V341" s="166"/>
      <c r="W341" s="536" t="s">
        <v>452</v>
      </c>
      <c r="X341" s="537"/>
      <c r="Y341" s="509" t="s">
        <v>422</v>
      </c>
      <c r="Z341" s="510"/>
      <c r="AA341" s="168"/>
      <c r="AB341" s="572"/>
      <c r="AC341" s="166"/>
      <c r="AD341" s="536" t="s">
        <v>452</v>
      </c>
      <c r="AE341" s="537"/>
      <c r="AF341" s="509" t="s">
        <v>422</v>
      </c>
      <c r="AG341" s="510"/>
      <c r="AH341" s="168"/>
      <c r="AI341" s="572"/>
      <c r="AJ341" s="166"/>
      <c r="AK341" s="536" t="s">
        <v>452</v>
      </c>
      <c r="AL341" s="537"/>
      <c r="AM341" s="509" t="s">
        <v>422</v>
      </c>
      <c r="AN341" s="510"/>
      <c r="AO341" s="168"/>
      <c r="AP341" s="572"/>
      <c r="AQ341" s="166"/>
      <c r="AR341" s="536" t="s">
        <v>452</v>
      </c>
      <c r="AS341" s="537"/>
      <c r="AT341" s="509" t="s">
        <v>422</v>
      </c>
      <c r="AU341" s="510"/>
      <c r="AV341" s="168"/>
      <c r="AW341" s="572"/>
      <c r="AX341" s="166"/>
      <c r="AY341" s="536" t="s">
        <v>452</v>
      </c>
      <c r="AZ341" s="537"/>
      <c r="BA341" s="509" t="s">
        <v>422</v>
      </c>
      <c r="BB341" s="510"/>
      <c r="BC341" s="168"/>
      <c r="BD341" s="572"/>
    </row>
    <row r="342" spans="1:56" ht="32.25" customHeight="1" thickBot="1" x14ac:dyDescent="0.3">
      <c r="A342" s="162"/>
      <c r="B342" s="507" t="s">
        <v>455</v>
      </c>
      <c r="C342" s="508"/>
      <c r="D342" s="507">
        <f>SUM(F322:F337)</f>
        <v>100</v>
      </c>
      <c r="E342" s="508"/>
      <c r="F342" s="164"/>
      <c r="G342" s="572"/>
      <c r="H342" s="162"/>
      <c r="I342" s="507" t="s">
        <v>455</v>
      </c>
      <c r="J342" s="508"/>
      <c r="K342" s="507">
        <f>SUM(M322:M337)</f>
        <v>100</v>
      </c>
      <c r="L342" s="508"/>
      <c r="M342" s="164"/>
      <c r="N342" s="572"/>
      <c r="O342" s="162"/>
      <c r="P342" s="507" t="s">
        <v>455</v>
      </c>
      <c r="Q342" s="508"/>
      <c r="R342" s="507">
        <f>SUM(T322:T337)</f>
        <v>0</v>
      </c>
      <c r="S342" s="508"/>
      <c r="T342" s="164"/>
      <c r="U342" s="572"/>
      <c r="V342" s="162"/>
      <c r="W342" s="507" t="s">
        <v>455</v>
      </c>
      <c r="X342" s="508"/>
      <c r="Y342" s="507">
        <f>SUM(AA322:AA337)</f>
        <v>0</v>
      </c>
      <c r="Z342" s="508"/>
      <c r="AA342" s="164"/>
      <c r="AB342" s="572"/>
      <c r="AC342" s="162"/>
      <c r="AD342" s="507" t="s">
        <v>455</v>
      </c>
      <c r="AE342" s="508"/>
      <c r="AF342" s="507">
        <f>SUM(AH322:AH337)</f>
        <v>0</v>
      </c>
      <c r="AG342" s="508"/>
      <c r="AH342" s="164"/>
      <c r="AI342" s="572"/>
      <c r="AJ342" s="162"/>
      <c r="AK342" s="507" t="s">
        <v>455</v>
      </c>
      <c r="AL342" s="508"/>
      <c r="AM342" s="507">
        <f>SUM(AO322:AO337)</f>
        <v>0</v>
      </c>
      <c r="AN342" s="508"/>
      <c r="AO342" s="164"/>
      <c r="AP342" s="572"/>
      <c r="AQ342" s="162"/>
      <c r="AR342" s="507" t="s">
        <v>455</v>
      </c>
      <c r="AS342" s="508"/>
      <c r="AT342" s="507">
        <f>SUM(AV322:AV337)</f>
        <v>0</v>
      </c>
      <c r="AU342" s="508"/>
      <c r="AV342" s="164"/>
      <c r="AW342" s="572"/>
      <c r="AX342" s="162"/>
      <c r="AY342" s="507" t="s">
        <v>455</v>
      </c>
      <c r="AZ342" s="508"/>
      <c r="BA342" s="507">
        <f>SUM(BC322:BC337)</f>
        <v>0</v>
      </c>
      <c r="BB342" s="508"/>
      <c r="BC342" s="164"/>
      <c r="BD342" s="572"/>
    </row>
    <row r="343" spans="1:56" ht="27" customHeight="1" thickBot="1" x14ac:dyDescent="0.3">
      <c r="A343" s="162"/>
      <c r="B343" s="191"/>
      <c r="C343" s="191"/>
      <c r="D343" s="191"/>
      <c r="E343" s="191"/>
      <c r="F343" s="164"/>
      <c r="G343" s="572"/>
      <c r="H343" s="162"/>
      <c r="I343" s="191"/>
      <c r="J343" s="191"/>
      <c r="K343" s="191"/>
      <c r="L343" s="191"/>
      <c r="M343" s="164"/>
      <c r="N343" s="572"/>
      <c r="O343" s="162"/>
      <c r="P343" s="191"/>
      <c r="Q343" s="191"/>
      <c r="R343" s="191"/>
      <c r="S343" s="191"/>
      <c r="T343" s="164"/>
      <c r="U343" s="572"/>
      <c r="V343" s="162"/>
      <c r="W343" s="191"/>
      <c r="X343" s="191"/>
      <c r="Y343" s="191"/>
      <c r="Z343" s="191"/>
      <c r="AA343" s="164"/>
      <c r="AB343" s="572"/>
      <c r="AC343" s="162"/>
      <c r="AD343" s="191"/>
      <c r="AE343" s="191"/>
      <c r="AF343" s="191"/>
      <c r="AG343" s="191"/>
      <c r="AH343" s="164"/>
      <c r="AI343" s="572"/>
      <c r="AJ343" s="162"/>
      <c r="AK343" s="191"/>
      <c r="AL343" s="191"/>
      <c r="AM343" s="191"/>
      <c r="AN343" s="191"/>
      <c r="AO343" s="164"/>
      <c r="AP343" s="572"/>
      <c r="AQ343" s="162"/>
      <c r="AR343" s="191"/>
      <c r="AS343" s="191"/>
      <c r="AT343" s="191"/>
      <c r="AU343" s="191"/>
      <c r="AV343" s="164"/>
      <c r="AW343" s="572"/>
      <c r="AX343" s="162"/>
      <c r="AY343" s="191"/>
      <c r="AZ343" s="191"/>
      <c r="BA343" s="191"/>
      <c r="BB343" s="191"/>
      <c r="BC343" s="164"/>
      <c r="BD343" s="572"/>
    </row>
    <row r="344" spans="1:56" ht="23.25" customHeight="1" thickBot="1" x14ac:dyDescent="0.3">
      <c r="A344" s="166"/>
      <c r="B344" s="524" t="s">
        <v>442</v>
      </c>
      <c r="C344" s="525"/>
      <c r="D344" s="525"/>
      <c r="E344" s="526"/>
      <c r="F344" s="168"/>
      <c r="G344" s="572"/>
      <c r="H344" s="166"/>
      <c r="I344" s="524" t="s">
        <v>442</v>
      </c>
      <c r="J344" s="525"/>
      <c r="K344" s="525"/>
      <c r="L344" s="526"/>
      <c r="M344" s="168"/>
      <c r="N344" s="572"/>
      <c r="O344" s="166"/>
      <c r="P344" s="524" t="s">
        <v>442</v>
      </c>
      <c r="Q344" s="525"/>
      <c r="R344" s="525"/>
      <c r="S344" s="526"/>
      <c r="T344" s="168"/>
      <c r="U344" s="572"/>
      <c r="V344" s="166"/>
      <c r="W344" s="524" t="s">
        <v>442</v>
      </c>
      <c r="X344" s="525"/>
      <c r="Y344" s="525"/>
      <c r="Z344" s="526"/>
      <c r="AA344" s="168"/>
      <c r="AB344" s="572"/>
      <c r="AC344" s="166"/>
      <c r="AD344" s="524" t="s">
        <v>442</v>
      </c>
      <c r="AE344" s="525"/>
      <c r="AF344" s="525"/>
      <c r="AG344" s="526"/>
      <c r="AH344" s="168"/>
      <c r="AI344" s="572"/>
      <c r="AJ344" s="166"/>
      <c r="AK344" s="524" t="s">
        <v>442</v>
      </c>
      <c r="AL344" s="525"/>
      <c r="AM344" s="525"/>
      <c r="AN344" s="526"/>
      <c r="AO344" s="168"/>
      <c r="AP344" s="572"/>
      <c r="AQ344" s="166"/>
      <c r="AR344" s="524" t="s">
        <v>442</v>
      </c>
      <c r="AS344" s="525"/>
      <c r="AT344" s="525"/>
      <c r="AU344" s="526"/>
      <c r="AV344" s="168"/>
      <c r="AW344" s="572"/>
      <c r="AX344" s="166"/>
      <c r="AY344" s="524" t="s">
        <v>442</v>
      </c>
      <c r="AZ344" s="525"/>
      <c r="BA344" s="525"/>
      <c r="BB344" s="526"/>
      <c r="BC344" s="168"/>
      <c r="BD344" s="572"/>
    </row>
    <row r="345" spans="1:56" ht="36" customHeight="1" thickBot="1" x14ac:dyDescent="0.3">
      <c r="A345" s="166"/>
      <c r="B345" s="194" t="s">
        <v>443</v>
      </c>
      <c r="C345" s="527" t="s">
        <v>444</v>
      </c>
      <c r="D345" s="528"/>
      <c r="E345" s="175" t="s">
        <v>416</v>
      </c>
      <c r="F345" s="168"/>
      <c r="G345" s="572"/>
      <c r="H345" s="166"/>
      <c r="I345" s="194" t="s">
        <v>443</v>
      </c>
      <c r="J345" s="527" t="s">
        <v>444</v>
      </c>
      <c r="K345" s="528"/>
      <c r="L345" s="175" t="s">
        <v>416</v>
      </c>
      <c r="M345" s="168"/>
      <c r="N345" s="572"/>
      <c r="O345" s="166"/>
      <c r="P345" s="194" t="s">
        <v>443</v>
      </c>
      <c r="Q345" s="527" t="s">
        <v>444</v>
      </c>
      <c r="R345" s="528"/>
      <c r="S345" s="175" t="s">
        <v>416</v>
      </c>
      <c r="T345" s="168"/>
      <c r="U345" s="572"/>
      <c r="V345" s="166"/>
      <c r="W345" s="194" t="s">
        <v>443</v>
      </c>
      <c r="X345" s="527" t="s">
        <v>444</v>
      </c>
      <c r="Y345" s="528"/>
      <c r="Z345" s="175" t="s">
        <v>416</v>
      </c>
      <c r="AA345" s="168"/>
      <c r="AB345" s="572"/>
      <c r="AC345" s="166"/>
      <c r="AD345" s="194" t="s">
        <v>443</v>
      </c>
      <c r="AE345" s="527" t="s">
        <v>444</v>
      </c>
      <c r="AF345" s="528"/>
      <c r="AG345" s="175" t="s">
        <v>416</v>
      </c>
      <c r="AH345" s="168"/>
      <c r="AI345" s="572"/>
      <c r="AJ345" s="166"/>
      <c r="AK345" s="194" t="s">
        <v>443</v>
      </c>
      <c r="AL345" s="527" t="s">
        <v>444</v>
      </c>
      <c r="AM345" s="528"/>
      <c r="AN345" s="175" t="s">
        <v>416</v>
      </c>
      <c r="AO345" s="168"/>
      <c r="AP345" s="572"/>
      <c r="AQ345" s="166"/>
      <c r="AR345" s="194" t="s">
        <v>443</v>
      </c>
      <c r="AS345" s="527" t="s">
        <v>444</v>
      </c>
      <c r="AT345" s="528"/>
      <c r="AU345" s="175" t="s">
        <v>416</v>
      </c>
      <c r="AV345" s="168"/>
      <c r="AW345" s="572"/>
      <c r="AX345" s="166"/>
      <c r="AY345" s="194" t="s">
        <v>443</v>
      </c>
      <c r="AZ345" s="527" t="s">
        <v>444</v>
      </c>
      <c r="BA345" s="528"/>
      <c r="BB345" s="175" t="s">
        <v>416</v>
      </c>
      <c r="BC345" s="168"/>
      <c r="BD345" s="572"/>
    </row>
    <row r="346" spans="1:56" ht="23.25" customHeight="1" thickBot="1" x14ac:dyDescent="0.3">
      <c r="A346" s="166"/>
      <c r="B346" s="195" t="s">
        <v>418</v>
      </c>
      <c r="C346" s="529" t="s">
        <v>445</v>
      </c>
      <c r="D346" s="530"/>
      <c r="E346" s="196" t="s">
        <v>486</v>
      </c>
      <c r="F346" s="176">
        <f>IF(E346="X",2,"")</f>
        <v>2</v>
      </c>
      <c r="G346" s="572"/>
      <c r="H346" s="166"/>
      <c r="I346" s="195" t="s">
        <v>418</v>
      </c>
      <c r="J346" s="529" t="s">
        <v>445</v>
      </c>
      <c r="K346" s="530"/>
      <c r="L346" s="196" t="s">
        <v>486</v>
      </c>
      <c r="M346" s="176">
        <f>IF(L346="X",2,"")</f>
        <v>2</v>
      </c>
      <c r="N346" s="572"/>
      <c r="O346" s="166"/>
      <c r="P346" s="195" t="s">
        <v>418</v>
      </c>
      <c r="Q346" s="529" t="s">
        <v>445</v>
      </c>
      <c r="R346" s="530"/>
      <c r="S346" s="196" t="s">
        <v>486</v>
      </c>
      <c r="T346" s="176">
        <f>IF(S346="X",2,"")</f>
        <v>2</v>
      </c>
      <c r="U346" s="572"/>
      <c r="V346" s="166"/>
      <c r="W346" s="195" t="s">
        <v>418</v>
      </c>
      <c r="X346" s="529" t="s">
        <v>445</v>
      </c>
      <c r="Y346" s="530"/>
      <c r="Z346" s="196"/>
      <c r="AA346" s="176" t="str">
        <f>IF(Z346="X",2,"")</f>
        <v/>
      </c>
      <c r="AB346" s="572"/>
      <c r="AC346" s="166"/>
      <c r="AD346" s="195" t="s">
        <v>418</v>
      </c>
      <c r="AE346" s="529" t="s">
        <v>445</v>
      </c>
      <c r="AF346" s="530"/>
      <c r="AG346" s="196"/>
      <c r="AH346" s="176" t="str">
        <f>IF(AG346="X",2,"")</f>
        <v/>
      </c>
      <c r="AI346" s="572"/>
      <c r="AJ346" s="166"/>
      <c r="AK346" s="195" t="s">
        <v>418</v>
      </c>
      <c r="AL346" s="529" t="s">
        <v>445</v>
      </c>
      <c r="AM346" s="530"/>
      <c r="AN346" s="196"/>
      <c r="AO346" s="176" t="str">
        <f>IF(AN346="X",2,"")</f>
        <v/>
      </c>
      <c r="AP346" s="572"/>
      <c r="AQ346" s="166"/>
      <c r="AR346" s="195" t="s">
        <v>418</v>
      </c>
      <c r="AS346" s="529" t="s">
        <v>445</v>
      </c>
      <c r="AT346" s="530"/>
      <c r="AU346" s="196"/>
      <c r="AV346" s="176" t="str">
        <f>IF(AU346="X",2,"")</f>
        <v/>
      </c>
      <c r="AW346" s="572"/>
      <c r="AX346" s="166"/>
      <c r="AY346" s="195" t="s">
        <v>418</v>
      </c>
      <c r="AZ346" s="529" t="s">
        <v>445</v>
      </c>
      <c r="BA346" s="530"/>
      <c r="BB346" s="196"/>
      <c r="BC346" s="176" t="str">
        <f>IF(BB346="X",2,"")</f>
        <v/>
      </c>
      <c r="BD346" s="572"/>
    </row>
    <row r="347" spans="1:56" ht="23.25" customHeight="1" thickBot="1" x14ac:dyDescent="0.3">
      <c r="A347" s="166"/>
      <c r="B347" s="197" t="s">
        <v>419</v>
      </c>
      <c r="C347" s="529" t="s">
        <v>446</v>
      </c>
      <c r="D347" s="530"/>
      <c r="E347" s="196"/>
      <c r="F347" s="176" t="str">
        <f>IF(E347="X",1,"")</f>
        <v/>
      </c>
      <c r="G347" s="572"/>
      <c r="H347" s="166"/>
      <c r="I347" s="197" t="s">
        <v>419</v>
      </c>
      <c r="J347" s="529" t="s">
        <v>446</v>
      </c>
      <c r="K347" s="530"/>
      <c r="L347" s="196"/>
      <c r="M347" s="176" t="str">
        <f>IF(L347="X",1,"")</f>
        <v/>
      </c>
      <c r="N347" s="572"/>
      <c r="O347" s="166"/>
      <c r="P347" s="197" t="s">
        <v>419</v>
      </c>
      <c r="Q347" s="529" t="s">
        <v>446</v>
      </c>
      <c r="R347" s="530"/>
      <c r="S347" s="196"/>
      <c r="T347" s="176" t="str">
        <f>IF(S347="X",1,"")</f>
        <v/>
      </c>
      <c r="U347" s="572"/>
      <c r="V347" s="166"/>
      <c r="W347" s="197" t="s">
        <v>419</v>
      </c>
      <c r="X347" s="529" t="s">
        <v>446</v>
      </c>
      <c r="Y347" s="530"/>
      <c r="Z347" s="196"/>
      <c r="AA347" s="176" t="str">
        <f>IF(Z347="X",1,"")</f>
        <v/>
      </c>
      <c r="AB347" s="572"/>
      <c r="AC347" s="166"/>
      <c r="AD347" s="197" t="s">
        <v>419</v>
      </c>
      <c r="AE347" s="529" t="s">
        <v>446</v>
      </c>
      <c r="AF347" s="530"/>
      <c r="AG347" s="196"/>
      <c r="AH347" s="176" t="str">
        <f>IF(AG347="X",1,"")</f>
        <v/>
      </c>
      <c r="AI347" s="572"/>
      <c r="AJ347" s="166"/>
      <c r="AK347" s="197" t="s">
        <v>419</v>
      </c>
      <c r="AL347" s="529" t="s">
        <v>446</v>
      </c>
      <c r="AM347" s="530"/>
      <c r="AN347" s="196"/>
      <c r="AO347" s="176" t="str">
        <f>IF(AN347="X",1,"")</f>
        <v/>
      </c>
      <c r="AP347" s="572"/>
      <c r="AQ347" s="166"/>
      <c r="AR347" s="197" t="s">
        <v>419</v>
      </c>
      <c r="AS347" s="529" t="s">
        <v>446</v>
      </c>
      <c r="AT347" s="530"/>
      <c r="AU347" s="196"/>
      <c r="AV347" s="176" t="str">
        <f>IF(AU347="X",1,"")</f>
        <v/>
      </c>
      <c r="AW347" s="572"/>
      <c r="AX347" s="166"/>
      <c r="AY347" s="197" t="s">
        <v>419</v>
      </c>
      <c r="AZ347" s="529" t="s">
        <v>446</v>
      </c>
      <c r="BA347" s="530"/>
      <c r="BB347" s="196"/>
      <c r="BC347" s="176" t="str">
        <f>IF(BB347="X",1,"")</f>
        <v/>
      </c>
      <c r="BD347" s="572"/>
    </row>
    <row r="348" spans="1:56" ht="23.25" customHeight="1" thickBot="1" x14ac:dyDescent="0.3">
      <c r="A348" s="162"/>
      <c r="B348" s="198" t="s">
        <v>452</v>
      </c>
      <c r="C348" s="529" t="s">
        <v>447</v>
      </c>
      <c r="D348" s="530"/>
      <c r="E348" s="196"/>
      <c r="F348" s="176" t="str">
        <f>IF(E348="X",0.1,"")</f>
        <v/>
      </c>
      <c r="G348" s="572"/>
      <c r="H348" s="162"/>
      <c r="I348" s="198" t="s">
        <v>452</v>
      </c>
      <c r="J348" s="529" t="s">
        <v>447</v>
      </c>
      <c r="K348" s="530"/>
      <c r="L348" s="196"/>
      <c r="M348" s="176" t="str">
        <f>IF(L348="X",0.1,"")</f>
        <v/>
      </c>
      <c r="N348" s="572"/>
      <c r="O348" s="162"/>
      <c r="P348" s="198" t="s">
        <v>452</v>
      </c>
      <c r="Q348" s="529" t="s">
        <v>447</v>
      </c>
      <c r="R348" s="530"/>
      <c r="S348" s="196"/>
      <c r="T348" s="176" t="str">
        <f>IF(S348="X",0.1,"")</f>
        <v/>
      </c>
      <c r="U348" s="572"/>
      <c r="V348" s="162"/>
      <c r="W348" s="198" t="s">
        <v>452</v>
      </c>
      <c r="X348" s="529" t="s">
        <v>447</v>
      </c>
      <c r="Y348" s="530"/>
      <c r="Z348" s="196"/>
      <c r="AA348" s="176" t="str">
        <f>IF(Z348="X",0.1,"")</f>
        <v/>
      </c>
      <c r="AB348" s="572"/>
      <c r="AC348" s="162"/>
      <c r="AD348" s="198" t="s">
        <v>452</v>
      </c>
      <c r="AE348" s="529" t="s">
        <v>447</v>
      </c>
      <c r="AF348" s="530"/>
      <c r="AG348" s="196"/>
      <c r="AH348" s="176" t="str">
        <f>IF(AG348="X",0.1,"")</f>
        <v/>
      </c>
      <c r="AI348" s="572"/>
      <c r="AJ348" s="162"/>
      <c r="AK348" s="198" t="s">
        <v>452</v>
      </c>
      <c r="AL348" s="529" t="s">
        <v>447</v>
      </c>
      <c r="AM348" s="530"/>
      <c r="AN348" s="196"/>
      <c r="AO348" s="176" t="str">
        <f>IF(AN348="X",0.1,"")</f>
        <v/>
      </c>
      <c r="AP348" s="572"/>
      <c r="AQ348" s="162"/>
      <c r="AR348" s="198" t="s">
        <v>452</v>
      </c>
      <c r="AS348" s="529" t="s">
        <v>447</v>
      </c>
      <c r="AT348" s="530"/>
      <c r="AU348" s="196"/>
      <c r="AV348" s="176" t="str">
        <f>IF(AU348="X",0.1,"")</f>
        <v/>
      </c>
      <c r="AW348" s="572"/>
      <c r="AX348" s="162"/>
      <c r="AY348" s="198" t="s">
        <v>452</v>
      </c>
      <c r="AZ348" s="529" t="s">
        <v>447</v>
      </c>
      <c r="BA348" s="530"/>
      <c r="BB348" s="196"/>
      <c r="BC348" s="176" t="str">
        <f>IF(BB348="X",0.1,"")</f>
        <v/>
      </c>
      <c r="BD348" s="572"/>
    </row>
    <row r="349" spans="1:56" ht="23.25" customHeight="1" thickBot="1" x14ac:dyDescent="0.3">
      <c r="A349" s="191"/>
      <c r="B349" s="507" t="s">
        <v>454</v>
      </c>
      <c r="C349" s="508"/>
      <c r="D349" s="507" t="str">
        <f>IF(F349=2,"FUERTE",IF(F349=1,"MODERADO",IF(F349=0.1,"DÉBIL","")))</f>
        <v>FUERTE</v>
      </c>
      <c r="E349" s="508"/>
      <c r="F349" s="176">
        <f>SUM(F346:F348)</f>
        <v>2</v>
      </c>
      <c r="G349" s="572"/>
      <c r="H349" s="191"/>
      <c r="I349" s="507" t="s">
        <v>454</v>
      </c>
      <c r="J349" s="508"/>
      <c r="K349" s="507" t="str">
        <f>IF(M349=2,"FUERTE",IF(M349=1,"MODERADO",IF(M349=0.1,"DÉBIL","")))</f>
        <v>FUERTE</v>
      </c>
      <c r="L349" s="508"/>
      <c r="M349" s="176">
        <f>SUM(M346:M348)</f>
        <v>2</v>
      </c>
      <c r="N349" s="572"/>
      <c r="O349" s="191"/>
      <c r="P349" s="507" t="s">
        <v>454</v>
      </c>
      <c r="Q349" s="508"/>
      <c r="R349" s="507" t="str">
        <f>IF(T349=2,"FUERTE",IF(T349=1,"MODERADO",IF(T349=0.1,"DÉBIL","")))</f>
        <v>FUERTE</v>
      </c>
      <c r="S349" s="508"/>
      <c r="T349" s="176">
        <f>SUM(T346:T348)</f>
        <v>2</v>
      </c>
      <c r="U349" s="572"/>
      <c r="V349" s="191"/>
      <c r="W349" s="507" t="s">
        <v>454</v>
      </c>
      <c r="X349" s="508"/>
      <c r="Y349" s="507" t="str">
        <f>IF(AA349=2,"FUERTE",IF(AA349=1,"MODERADO",IF(AA349=0.1,"DÉBIL","")))</f>
        <v/>
      </c>
      <c r="Z349" s="508"/>
      <c r="AA349" s="176">
        <f>SUM(AA346:AA348)</f>
        <v>0</v>
      </c>
      <c r="AB349" s="572"/>
      <c r="AC349" s="191"/>
      <c r="AD349" s="507" t="s">
        <v>454</v>
      </c>
      <c r="AE349" s="508"/>
      <c r="AF349" s="507" t="str">
        <f>IF(AH349=2,"FUERTE",IF(AH349=1,"MODERADO",IF(AH349=0.1,"DÉBIL","")))</f>
        <v/>
      </c>
      <c r="AG349" s="508"/>
      <c r="AH349" s="176">
        <f>SUM(AH346:AH348)</f>
        <v>0</v>
      </c>
      <c r="AI349" s="572"/>
      <c r="AJ349" s="191"/>
      <c r="AK349" s="507" t="s">
        <v>454</v>
      </c>
      <c r="AL349" s="508"/>
      <c r="AM349" s="507" t="str">
        <f>IF(AO349=2,"FUERTE",IF(AO349=1,"MODERADO",IF(AO349=0.1,"DÉBIL","")))</f>
        <v/>
      </c>
      <c r="AN349" s="508"/>
      <c r="AO349" s="176">
        <f>SUM(AO346:AO348)</f>
        <v>0</v>
      </c>
      <c r="AP349" s="572"/>
      <c r="AQ349" s="191"/>
      <c r="AR349" s="507" t="s">
        <v>454</v>
      </c>
      <c r="AS349" s="508"/>
      <c r="AT349" s="507" t="str">
        <f>IF(AV349=2,"FUERTE",IF(AV349=1,"MODERADO",IF(AV349=0.1,"DÉBIL","")))</f>
        <v/>
      </c>
      <c r="AU349" s="508"/>
      <c r="AV349" s="176">
        <f>SUM(AV346:AV348)</f>
        <v>0</v>
      </c>
      <c r="AW349" s="572"/>
      <c r="AX349" s="191"/>
      <c r="AY349" s="507" t="s">
        <v>454</v>
      </c>
      <c r="AZ349" s="508"/>
      <c r="BA349" s="507" t="str">
        <f>IF(BC349=2,"FUERTE",IF(BC349=1,"MODERADO",IF(BC349=0.1,"DÉBIL","")))</f>
        <v/>
      </c>
      <c r="BB349" s="508"/>
      <c r="BC349" s="176">
        <f>SUM(BC346:BC348)</f>
        <v>0</v>
      </c>
      <c r="BD349" s="572"/>
    </row>
    <row r="350" spans="1:56" ht="37.5" customHeight="1" thickBot="1" x14ac:dyDescent="0.3">
      <c r="A350" s="162"/>
      <c r="B350" s="199"/>
      <c r="C350" s="199"/>
      <c r="D350" s="199"/>
      <c r="E350" s="199"/>
      <c r="F350" s="164"/>
      <c r="G350" s="572"/>
      <c r="H350" s="162"/>
      <c r="I350" s="199"/>
      <c r="J350" s="199"/>
      <c r="K350" s="199"/>
      <c r="L350" s="199"/>
      <c r="M350" s="164"/>
      <c r="N350" s="572"/>
      <c r="O350" s="162"/>
      <c r="P350" s="199"/>
      <c r="Q350" s="199"/>
      <c r="R350" s="199"/>
      <c r="S350" s="199"/>
      <c r="T350" s="164"/>
      <c r="U350" s="572"/>
      <c r="V350" s="162"/>
      <c r="W350" s="199"/>
      <c r="X350" s="199"/>
      <c r="Y350" s="199"/>
      <c r="Z350" s="199"/>
      <c r="AA350" s="164"/>
      <c r="AB350" s="572"/>
      <c r="AC350" s="162"/>
      <c r="AD350" s="199"/>
      <c r="AE350" s="199"/>
      <c r="AF350" s="199"/>
      <c r="AG350" s="199"/>
      <c r="AH350" s="164"/>
      <c r="AI350" s="572"/>
      <c r="AJ350" s="162"/>
      <c r="AK350" s="199"/>
      <c r="AL350" s="199"/>
      <c r="AM350" s="199"/>
      <c r="AN350" s="199"/>
      <c r="AO350" s="164"/>
      <c r="AP350" s="572"/>
      <c r="AQ350" s="162"/>
      <c r="AR350" s="199"/>
      <c r="AS350" s="199"/>
      <c r="AT350" s="199"/>
      <c r="AU350" s="199"/>
      <c r="AV350" s="164"/>
      <c r="AW350" s="572"/>
      <c r="AX350" s="162"/>
      <c r="AY350" s="199"/>
      <c r="AZ350" s="199"/>
      <c r="BA350" s="199"/>
      <c r="BB350" s="199"/>
      <c r="BC350" s="164"/>
      <c r="BD350" s="572"/>
    </row>
    <row r="351" spans="1:56" ht="18.75" thickBot="1" x14ac:dyDescent="0.3">
      <c r="A351" s="166"/>
      <c r="B351" s="524" t="s">
        <v>448</v>
      </c>
      <c r="C351" s="525"/>
      <c r="D351" s="525"/>
      <c r="E351" s="526"/>
      <c r="F351" s="168"/>
      <c r="G351" s="572"/>
      <c r="H351" s="166"/>
      <c r="I351" s="524" t="s">
        <v>448</v>
      </c>
      <c r="J351" s="525"/>
      <c r="K351" s="525"/>
      <c r="L351" s="526"/>
      <c r="M351" s="168"/>
      <c r="N351" s="572"/>
      <c r="O351" s="166"/>
      <c r="P351" s="524" t="s">
        <v>448</v>
      </c>
      <c r="Q351" s="525"/>
      <c r="R351" s="525"/>
      <c r="S351" s="526"/>
      <c r="T351" s="168"/>
      <c r="U351" s="572"/>
      <c r="V351" s="166"/>
      <c r="W351" s="524" t="s">
        <v>448</v>
      </c>
      <c r="X351" s="525"/>
      <c r="Y351" s="525"/>
      <c r="Z351" s="526"/>
      <c r="AA351" s="168"/>
      <c r="AB351" s="572"/>
      <c r="AC351" s="166"/>
      <c r="AD351" s="524" t="s">
        <v>448</v>
      </c>
      <c r="AE351" s="525"/>
      <c r="AF351" s="525"/>
      <c r="AG351" s="526"/>
      <c r="AH351" s="168"/>
      <c r="AI351" s="572"/>
      <c r="AJ351" s="166"/>
      <c r="AK351" s="524" t="s">
        <v>448</v>
      </c>
      <c r="AL351" s="525"/>
      <c r="AM351" s="525"/>
      <c r="AN351" s="526"/>
      <c r="AO351" s="168"/>
      <c r="AP351" s="572"/>
      <c r="AQ351" s="166"/>
      <c r="AR351" s="524" t="s">
        <v>448</v>
      </c>
      <c r="AS351" s="525"/>
      <c r="AT351" s="525"/>
      <c r="AU351" s="526"/>
      <c r="AV351" s="168"/>
      <c r="AW351" s="572"/>
      <c r="AX351" s="166"/>
      <c r="AY351" s="524" t="s">
        <v>448</v>
      </c>
      <c r="AZ351" s="525"/>
      <c r="BA351" s="525"/>
      <c r="BB351" s="526"/>
      <c r="BC351" s="168"/>
      <c r="BD351" s="572"/>
    </row>
    <row r="352" spans="1:56" ht="76.5" customHeight="1" thickBot="1" x14ac:dyDescent="0.3">
      <c r="A352" s="166"/>
      <c r="B352" s="201" t="s">
        <v>449</v>
      </c>
      <c r="C352" s="201" t="s">
        <v>453</v>
      </c>
      <c r="D352" s="201" t="s">
        <v>450</v>
      </c>
      <c r="E352" s="201" t="s">
        <v>451</v>
      </c>
      <c r="F352" s="168"/>
      <c r="G352" s="572"/>
      <c r="H352" s="166"/>
      <c r="I352" s="201" t="s">
        <v>449</v>
      </c>
      <c r="J352" s="201" t="s">
        <v>453</v>
      </c>
      <c r="K352" s="201" t="s">
        <v>450</v>
      </c>
      <c r="L352" s="201" t="s">
        <v>451</v>
      </c>
      <c r="M352" s="168"/>
      <c r="N352" s="572"/>
      <c r="O352" s="166"/>
      <c r="P352" s="201" t="s">
        <v>449</v>
      </c>
      <c r="Q352" s="201" t="s">
        <v>453</v>
      </c>
      <c r="R352" s="201" t="s">
        <v>450</v>
      </c>
      <c r="S352" s="201" t="s">
        <v>451</v>
      </c>
      <c r="T352" s="168"/>
      <c r="U352" s="572"/>
      <c r="V352" s="166"/>
      <c r="W352" s="201" t="s">
        <v>449</v>
      </c>
      <c r="X352" s="201" t="s">
        <v>453</v>
      </c>
      <c r="Y352" s="201" t="s">
        <v>450</v>
      </c>
      <c r="Z352" s="201" t="s">
        <v>451</v>
      </c>
      <c r="AA352" s="168"/>
      <c r="AB352" s="572"/>
      <c r="AC352" s="166"/>
      <c r="AD352" s="201" t="s">
        <v>449</v>
      </c>
      <c r="AE352" s="201" t="s">
        <v>453</v>
      </c>
      <c r="AF352" s="201" t="s">
        <v>450</v>
      </c>
      <c r="AG352" s="201" t="s">
        <v>451</v>
      </c>
      <c r="AH352" s="168"/>
      <c r="AI352" s="572"/>
      <c r="AJ352" s="166"/>
      <c r="AK352" s="201" t="s">
        <v>449</v>
      </c>
      <c r="AL352" s="201" t="s">
        <v>453</v>
      </c>
      <c r="AM352" s="201" t="s">
        <v>450</v>
      </c>
      <c r="AN352" s="201" t="s">
        <v>451</v>
      </c>
      <c r="AO352" s="168"/>
      <c r="AP352" s="572"/>
      <c r="AQ352" s="166"/>
      <c r="AR352" s="201" t="s">
        <v>449</v>
      </c>
      <c r="AS352" s="201" t="s">
        <v>453</v>
      </c>
      <c r="AT352" s="201" t="s">
        <v>450</v>
      </c>
      <c r="AU352" s="201" t="s">
        <v>451</v>
      </c>
      <c r="AV352" s="168"/>
      <c r="AW352" s="572"/>
      <c r="AX352" s="166"/>
      <c r="AY352" s="201" t="s">
        <v>449</v>
      </c>
      <c r="AZ352" s="201" t="s">
        <v>453</v>
      </c>
      <c r="BA352" s="201" t="s">
        <v>450</v>
      </c>
      <c r="BB352" s="201" t="s">
        <v>451</v>
      </c>
      <c r="BC352" s="168"/>
      <c r="BD352" s="572"/>
    </row>
    <row r="353" spans="1:56" ht="24.75" customHeight="1" thickBot="1" x14ac:dyDescent="0.3">
      <c r="A353" s="166"/>
      <c r="B353" s="196" t="str">
        <f>IF(D342=0,"",IF(D342&lt;=85,"DÉBIL",IF(D342&lt;=95,"MODERADO",IF(D342&lt;=100,"FUERTE"))))</f>
        <v>FUERTE</v>
      </c>
      <c r="C353" s="196" t="str">
        <f>D349</f>
        <v>FUERTE</v>
      </c>
      <c r="D353" s="202" t="str">
        <f>IFERROR(IF(D354=0,"DÉBIL",IF(D354&lt;=50,"MODERADO",IF(D354=100,"FUERTE",""))),"")</f>
        <v>FUERTE</v>
      </c>
      <c r="E353" s="196" t="str">
        <f>IF(D353="FUERTE","NO",IF(D353="MODERADO","SI",IF(D353="DÉBIL","SI","")))</f>
        <v>NO</v>
      </c>
      <c r="F353" s="168"/>
      <c r="G353" s="572"/>
      <c r="H353" s="166"/>
      <c r="I353" s="196" t="str">
        <f>IF(K342=0,"",IF(K342&lt;=85,"DÉBIL",IF(K342&lt;=95,"MODERADO",IF(K342&lt;=100,"FUERTE"))))</f>
        <v>FUERTE</v>
      </c>
      <c r="J353" s="196" t="str">
        <f>K349</f>
        <v>FUERTE</v>
      </c>
      <c r="K353" s="202" t="str">
        <f>IFERROR(IF(K354=0,"DÉBIL",IF(K354&lt;=50,"MODERADO",IF(K354=100,"FUERTE",""))),"")</f>
        <v>FUERTE</v>
      </c>
      <c r="L353" s="196" t="str">
        <f>IF(K353="FUERTE","NO",IF(K353="MODERADO","SI",IF(K353="DÉBIL","SI","")))</f>
        <v>NO</v>
      </c>
      <c r="M353" s="168"/>
      <c r="N353" s="572"/>
      <c r="O353" s="166"/>
      <c r="P353" s="196" t="str">
        <f>IF(R342=0,"",IF(R342&lt;=85,"DÉBIL",IF(R342&lt;=95,"MODERADO",IF(R342&lt;=100,"FUERTE"))))</f>
        <v/>
      </c>
      <c r="Q353" s="196" t="str">
        <f>R349</f>
        <v>FUERTE</v>
      </c>
      <c r="R353" s="202" t="str">
        <f>IFERROR(IF(R354=0,"DÉBIL",IF(R354&lt;=50,"MODERADO",IF(R354=100,"FUERTE",""))),"")</f>
        <v/>
      </c>
      <c r="S353" s="196" t="str">
        <f>IF(R353="FUERTE","NO",IF(R353="MODERADO","SI",IF(R353="DÉBIL","SI","")))</f>
        <v/>
      </c>
      <c r="T353" s="168"/>
      <c r="U353" s="572"/>
      <c r="V353" s="166"/>
      <c r="W353" s="196" t="str">
        <f>IF(Y342=0,"",IF(Y342&lt;=85,"DÉBIL",IF(Y342&lt;=95,"MODERADO",IF(Y342&lt;=100,"FUERTE"))))</f>
        <v/>
      </c>
      <c r="X353" s="196" t="str">
        <f>Y349</f>
        <v/>
      </c>
      <c r="Y353" s="202" t="str">
        <f>IFERROR(IF(Y354=0,"DÉBIL",IF(Y354&lt;=50,"MODERADO",IF(Y354=100,"FUERTE",""))),"")</f>
        <v/>
      </c>
      <c r="Z353" s="196" t="str">
        <f>IF(Y353="FUERTE","NO",IF(Y353="MODERADO","SI",IF(Y353="DÉBIL","SI","")))</f>
        <v/>
      </c>
      <c r="AA353" s="168"/>
      <c r="AB353" s="572"/>
      <c r="AC353" s="166"/>
      <c r="AD353" s="196" t="str">
        <f>IF(AF342=0,"",IF(AF342&lt;=85,"DÉBIL",IF(AF342&lt;=95,"MODERADO",IF(AF342&lt;=100,"FUERTE"))))</f>
        <v/>
      </c>
      <c r="AE353" s="196" t="str">
        <f>AF349</f>
        <v/>
      </c>
      <c r="AF353" s="202" t="str">
        <f>IFERROR(IF(AF354=0,"DÉBIL",IF(AF354&lt;=50,"MODERADO",IF(AF354=100,"FUERTE",""))),"")</f>
        <v/>
      </c>
      <c r="AG353" s="196" t="str">
        <f>IF(AF353="FUERTE","NO",IF(AF353="MODERADO","SI",IF(AF353="DÉBIL","SI","")))</f>
        <v/>
      </c>
      <c r="AH353" s="168"/>
      <c r="AI353" s="572"/>
      <c r="AJ353" s="166"/>
      <c r="AK353" s="196" t="str">
        <f>IF(AM342=0,"",IF(AM342&lt;=85,"DÉBIL",IF(AM342&lt;=95,"MODERADO",IF(AM342&lt;=100,"FUERTE"))))</f>
        <v/>
      </c>
      <c r="AL353" s="196" t="str">
        <f>AM349</f>
        <v/>
      </c>
      <c r="AM353" s="202" t="str">
        <f>IFERROR(IF(AM354=0,"DÉBIL",IF(AM354&lt;=50,"MODERADO",IF(AM354=100,"FUERTE",""))),"")</f>
        <v/>
      </c>
      <c r="AN353" s="196" t="str">
        <f>IF(AM353="FUERTE","NO",IF(AM353="MODERADO","SI",IF(AM353="DÉBIL","SI","")))</f>
        <v/>
      </c>
      <c r="AO353" s="168"/>
      <c r="AP353" s="572"/>
      <c r="AQ353" s="166"/>
      <c r="AR353" s="196" t="str">
        <f>IF(AT342=0,"",IF(AT342&lt;=85,"DÉBIL",IF(AT342&lt;=95,"MODERADO",IF(AT342&lt;=100,"FUERTE"))))</f>
        <v/>
      </c>
      <c r="AS353" s="196" t="str">
        <f>AT349</f>
        <v/>
      </c>
      <c r="AT353" s="202" t="str">
        <f>IFERROR(IF(AT354=0,"DÉBIL",IF(AT354&lt;=50,"MODERADO",IF(AT354=100,"FUERTE",""))),"")</f>
        <v/>
      </c>
      <c r="AU353" s="196" t="str">
        <f>IF(AT353="FUERTE","NO",IF(AT353="MODERADO","SI",IF(AT353="DÉBIL","SI","")))</f>
        <v/>
      </c>
      <c r="AV353" s="168"/>
      <c r="AW353" s="572"/>
      <c r="AX353" s="166"/>
      <c r="AY353" s="196" t="str">
        <f>IF(BA342=0,"",IF(BA342&lt;=85,"DÉBIL",IF(BA342&lt;=95,"MODERADO",IF(BA342&lt;=100,"FUERTE"))))</f>
        <v/>
      </c>
      <c r="AZ353" s="196" t="str">
        <f>BA349</f>
        <v/>
      </c>
      <c r="BA353" s="202" t="str">
        <f>IFERROR(IF(BA354=0,"DÉBIL",IF(BA354&lt;=50,"MODERADO",IF(BA354=100,"FUERTE",""))),"")</f>
        <v/>
      </c>
      <c r="BB353" s="196" t="str">
        <f>IF(BA353="FUERTE","NO",IF(BA353="MODERADO","SI",IF(BA353="DÉBIL","SI","")))</f>
        <v/>
      </c>
      <c r="BC353" s="168"/>
      <c r="BD353" s="572"/>
    </row>
    <row r="354" spans="1:56" ht="15" hidden="1" customHeight="1" x14ac:dyDescent="0.25">
      <c r="A354" s="166"/>
      <c r="B354" s="203">
        <f>IF(B353="FUERTE",50,IF(B353="MODERADO",25,IF(B353="DÉBIL",0,"")))</f>
        <v>50</v>
      </c>
      <c r="C354" s="203">
        <f>IF(C353="FUERTE",2,IF(C353="MODERADO",1,IF(C353="DÉBIL",0,"")))</f>
        <v>2</v>
      </c>
      <c r="D354" s="203">
        <f>+C354*B354</f>
        <v>100</v>
      </c>
      <c r="E354" s="203"/>
      <c r="F354" s="168"/>
      <c r="G354" s="572"/>
      <c r="H354" s="166"/>
      <c r="I354" s="203">
        <f>IF(I353="FUERTE",50,IF(I353="MODERADO",25,IF(I353="DÉBIL",0,"")))</f>
        <v>50</v>
      </c>
      <c r="J354" s="203">
        <f>IF(J353="FUERTE",2,IF(J353="MODERADO",1,IF(J353="DÉBIL",0,"")))</f>
        <v>2</v>
      </c>
      <c r="K354" s="203">
        <f>+J354*I354</f>
        <v>100</v>
      </c>
      <c r="L354" s="203"/>
      <c r="M354" s="168"/>
      <c r="N354" s="572"/>
      <c r="O354" s="166"/>
      <c r="P354" s="203" t="str">
        <f>IF(P353="FUERTE",50,IF(P353="MODERADO",25,IF(P353="DÉBIL",0,"")))</f>
        <v/>
      </c>
      <c r="Q354" s="203">
        <f>IF(Q353="FUERTE",2,IF(Q353="MODERADO",1,IF(Q353="DÉBIL",0,"")))</f>
        <v>2</v>
      </c>
      <c r="R354" s="203" t="e">
        <f>+Q354*P354</f>
        <v>#VALUE!</v>
      </c>
      <c r="S354" s="203"/>
      <c r="T354" s="168"/>
      <c r="U354" s="572"/>
      <c r="V354" s="166"/>
      <c r="W354" s="203" t="str">
        <f>IF(W353="FUERTE",50,IF(W353="MODERADO",25,IF(W353="DÉBIL",0,"")))</f>
        <v/>
      </c>
      <c r="X354" s="203" t="str">
        <f>IF(X353="FUERTE",2,IF(X353="MODERADO",1,IF(X353="DÉBIL",0,"")))</f>
        <v/>
      </c>
      <c r="Y354" s="203" t="e">
        <f>+X354*W354</f>
        <v>#VALUE!</v>
      </c>
      <c r="Z354" s="203"/>
      <c r="AA354" s="168"/>
      <c r="AB354" s="572"/>
      <c r="AC354" s="166"/>
      <c r="AD354" s="203" t="str">
        <f>IF(AD353="FUERTE",50,IF(AD353="MODERADO",25,IF(AD353="DÉBIL",0,"")))</f>
        <v/>
      </c>
      <c r="AE354" s="203" t="str">
        <f>IF(AE353="FUERTE",2,IF(AE353="MODERADO",1,IF(AE353="DÉBIL",0,"")))</f>
        <v/>
      </c>
      <c r="AF354" s="203" t="e">
        <f>+AE354*AD354</f>
        <v>#VALUE!</v>
      </c>
      <c r="AG354" s="203"/>
      <c r="AH354" s="168"/>
      <c r="AI354" s="572"/>
      <c r="AJ354" s="166"/>
      <c r="AK354" s="203" t="str">
        <f>IF(AK353="FUERTE",50,IF(AK353="MODERADO",25,IF(AK353="DÉBIL",0,"")))</f>
        <v/>
      </c>
      <c r="AL354" s="203" t="str">
        <f>IF(AL353="FUERTE",2,IF(AL353="MODERADO",1,IF(AL353="DÉBIL",0,"")))</f>
        <v/>
      </c>
      <c r="AM354" s="203" t="e">
        <f>+AL354*AK354</f>
        <v>#VALUE!</v>
      </c>
      <c r="AN354" s="203"/>
      <c r="AO354" s="168"/>
      <c r="AP354" s="572"/>
      <c r="AQ354" s="166"/>
      <c r="AR354" s="203" t="str">
        <f>IF(AR353="FUERTE",50,IF(AR353="MODERADO",25,IF(AR353="DÉBIL",0,"")))</f>
        <v/>
      </c>
      <c r="AS354" s="203" t="str">
        <f>IF(AS353="FUERTE",2,IF(AS353="MODERADO",1,IF(AS353="DÉBIL",0,"")))</f>
        <v/>
      </c>
      <c r="AT354" s="203" t="e">
        <f>+AS354*AR354</f>
        <v>#VALUE!</v>
      </c>
      <c r="AU354" s="203"/>
      <c r="AV354" s="168"/>
      <c r="AW354" s="572"/>
      <c r="AX354" s="166"/>
      <c r="AY354" s="203" t="str">
        <f>IF(AY353="FUERTE",50,IF(AY353="MODERADO",25,IF(AY353="DÉBIL",0,"")))</f>
        <v/>
      </c>
      <c r="AZ354" s="203" t="str">
        <f>IF(AZ353="FUERTE",2,IF(AZ353="MODERADO",1,IF(AZ353="DÉBIL",0,"")))</f>
        <v/>
      </c>
      <c r="BA354" s="203" t="e">
        <f>+AZ354*AY354</f>
        <v>#VALUE!</v>
      </c>
      <c r="BB354" s="203"/>
      <c r="BC354" s="168"/>
      <c r="BD354" s="572"/>
    </row>
    <row r="355" spans="1:56" x14ac:dyDescent="0.25">
      <c r="A355" s="162"/>
      <c r="B355" s="192"/>
      <c r="C355" s="192"/>
      <c r="D355" s="192"/>
      <c r="E355" s="192"/>
      <c r="F355" s="164"/>
      <c r="G355" s="572"/>
      <c r="H355" s="162"/>
      <c r="I355" s="192"/>
      <c r="J355" s="192"/>
      <c r="K355" s="192"/>
      <c r="L355" s="192"/>
      <c r="M355" s="164"/>
      <c r="N355" s="572"/>
      <c r="O355" s="162"/>
      <c r="P355" s="192"/>
      <c r="Q355" s="192"/>
      <c r="R355" s="192"/>
      <c r="S355" s="192"/>
      <c r="T355" s="164"/>
      <c r="U355" s="572"/>
      <c r="V355" s="162"/>
      <c r="W355" s="192"/>
      <c r="X355" s="192"/>
      <c r="Y355" s="192"/>
      <c r="Z355" s="192"/>
      <c r="AA355" s="164"/>
      <c r="AB355" s="572"/>
      <c r="AC355" s="162"/>
      <c r="AD355" s="192"/>
      <c r="AE355" s="192"/>
      <c r="AF355" s="192"/>
      <c r="AG355" s="192"/>
      <c r="AH355" s="164"/>
      <c r="AI355" s="572"/>
      <c r="AJ355" s="162"/>
      <c r="AK355" s="192"/>
      <c r="AL355" s="192"/>
      <c r="AM355" s="192"/>
      <c r="AN355" s="192"/>
      <c r="AO355" s="164"/>
      <c r="AP355" s="572"/>
      <c r="AQ355" s="162"/>
      <c r="AR355" s="192"/>
      <c r="AS355" s="192"/>
      <c r="AT355" s="192"/>
      <c r="AU355" s="192"/>
      <c r="AV355" s="164"/>
      <c r="AW355" s="572"/>
      <c r="AX355" s="162"/>
      <c r="AY355" s="192"/>
      <c r="AZ355" s="192"/>
      <c r="BA355" s="192"/>
      <c r="BB355" s="192"/>
      <c r="BC355" s="164"/>
      <c r="BD355" s="572"/>
    </row>
    <row r="356" spans="1:56" x14ac:dyDescent="0.25">
      <c r="A356" s="204"/>
      <c r="B356" s="205"/>
      <c r="C356" s="205"/>
      <c r="D356" s="205"/>
      <c r="E356" s="205"/>
      <c r="F356" s="206"/>
      <c r="G356" s="572"/>
      <c r="H356" s="204"/>
      <c r="I356" s="205"/>
      <c r="J356" s="205"/>
      <c r="K356" s="205"/>
      <c r="L356" s="205"/>
      <c r="M356" s="206"/>
      <c r="N356" s="572"/>
      <c r="O356" s="204"/>
      <c r="P356" s="205"/>
      <c r="Q356" s="205"/>
      <c r="R356" s="205"/>
      <c r="S356" s="205"/>
      <c r="T356" s="206"/>
      <c r="U356" s="572"/>
      <c r="V356" s="204"/>
      <c r="W356" s="205"/>
      <c r="X356" s="205"/>
      <c r="Y356" s="205"/>
      <c r="Z356" s="205"/>
      <c r="AA356" s="206"/>
      <c r="AB356" s="572"/>
      <c r="AC356" s="204"/>
      <c r="AD356" s="205"/>
      <c r="AE356" s="205"/>
      <c r="AF356" s="205"/>
      <c r="AG356" s="205"/>
      <c r="AH356" s="206"/>
      <c r="AI356" s="572"/>
      <c r="AJ356" s="204"/>
      <c r="AK356" s="205"/>
      <c r="AL356" s="205"/>
      <c r="AM356" s="205"/>
      <c r="AN356" s="205"/>
      <c r="AO356" s="206"/>
      <c r="AP356" s="572"/>
      <c r="AQ356" s="204"/>
      <c r="AR356" s="205"/>
      <c r="AS356" s="205"/>
      <c r="AT356" s="205"/>
      <c r="AU356" s="205"/>
      <c r="AV356" s="206"/>
      <c r="AW356" s="572"/>
      <c r="AX356" s="204"/>
      <c r="AY356" s="205"/>
      <c r="AZ356" s="205"/>
      <c r="BA356" s="205"/>
      <c r="BB356" s="205"/>
      <c r="BC356" s="206"/>
      <c r="BD356" s="572"/>
    </row>
    <row r="357" spans="1:56" s="207" customFormat="1" ht="23.25" customHeight="1" x14ac:dyDescent="0.25">
      <c r="A357" s="568"/>
      <c r="B357" s="569"/>
      <c r="C357" s="569"/>
      <c r="D357" s="569"/>
      <c r="E357" s="569"/>
      <c r="F357" s="570"/>
      <c r="G357" s="573"/>
      <c r="H357" s="568"/>
      <c r="I357" s="569"/>
      <c r="J357" s="569"/>
      <c r="K357" s="569"/>
      <c r="L357" s="569"/>
      <c r="M357" s="570"/>
      <c r="N357" s="573"/>
      <c r="O357" s="568"/>
      <c r="P357" s="569"/>
      <c r="Q357" s="569"/>
      <c r="R357" s="569"/>
      <c r="S357" s="569"/>
      <c r="T357" s="570"/>
      <c r="U357" s="573"/>
      <c r="V357" s="568"/>
      <c r="W357" s="569"/>
      <c r="X357" s="569"/>
      <c r="Y357" s="569"/>
      <c r="Z357" s="569"/>
      <c r="AA357" s="570"/>
      <c r="AB357" s="573"/>
      <c r="AC357" s="568"/>
      <c r="AD357" s="569"/>
      <c r="AE357" s="569"/>
      <c r="AF357" s="569"/>
      <c r="AG357" s="569"/>
      <c r="AH357" s="570"/>
      <c r="AI357" s="573"/>
      <c r="AJ357" s="568"/>
      <c r="AK357" s="569"/>
      <c r="AL357" s="569"/>
      <c r="AM357" s="569"/>
      <c r="AN357" s="569"/>
      <c r="AO357" s="570"/>
      <c r="AP357" s="573"/>
      <c r="AQ357" s="568"/>
      <c r="AR357" s="569"/>
      <c r="AS357" s="569"/>
      <c r="AT357" s="569"/>
      <c r="AU357" s="569"/>
      <c r="AV357" s="570"/>
      <c r="AW357" s="573"/>
      <c r="AX357" s="568"/>
      <c r="AY357" s="569"/>
      <c r="AZ357" s="569"/>
      <c r="BA357" s="569"/>
      <c r="BB357" s="569"/>
      <c r="BC357" s="570"/>
      <c r="BD357" s="573"/>
    </row>
    <row r="358" spans="1:56" x14ac:dyDescent="0.25">
      <c r="A358" s="162"/>
      <c r="B358" s="163"/>
      <c r="C358" s="163"/>
      <c r="D358" s="163"/>
      <c r="E358" s="163"/>
      <c r="F358" s="164"/>
      <c r="G358" s="220"/>
      <c r="H358" s="162"/>
      <c r="I358" s="163"/>
      <c r="J358" s="163"/>
      <c r="K358" s="163"/>
      <c r="L358" s="163"/>
      <c r="M358" s="164"/>
      <c r="N358" s="220"/>
      <c r="O358" s="162"/>
      <c r="P358" s="163"/>
      <c r="Q358" s="163"/>
      <c r="R358" s="163"/>
      <c r="S358" s="163"/>
      <c r="T358" s="164"/>
      <c r="U358" s="220"/>
      <c r="V358" s="162"/>
      <c r="W358" s="163"/>
      <c r="X358" s="163"/>
      <c r="Y358" s="163"/>
      <c r="Z358" s="163"/>
      <c r="AA358" s="164"/>
      <c r="AB358" s="220"/>
      <c r="AC358" s="162"/>
      <c r="AD358" s="163"/>
      <c r="AE358" s="163"/>
      <c r="AF358" s="163"/>
      <c r="AG358" s="163"/>
      <c r="AH358" s="164"/>
      <c r="AI358" s="220"/>
      <c r="AJ358" s="162"/>
      <c r="AK358" s="163"/>
      <c r="AL358" s="163"/>
      <c r="AM358" s="163"/>
      <c r="AN358" s="163"/>
      <c r="AO358" s="164"/>
      <c r="AP358" s="220"/>
      <c r="AQ358" s="162"/>
      <c r="AR358" s="163"/>
      <c r="AS358" s="163"/>
      <c r="AT358" s="163"/>
      <c r="AU358" s="163"/>
      <c r="AV358" s="164"/>
      <c r="AW358" s="220"/>
      <c r="AX358" s="162"/>
      <c r="AY358" s="163"/>
      <c r="AZ358" s="163"/>
      <c r="BA358" s="163"/>
      <c r="BB358" s="163"/>
      <c r="BC358" s="164"/>
      <c r="BD358" s="220"/>
    </row>
  </sheetData>
  <mergeCells count="2432">
    <mergeCell ref="AJ312:AO312"/>
    <mergeCell ref="AQ312:AV312"/>
    <mergeCell ref="AX312:BC312"/>
    <mergeCell ref="A45:F45"/>
    <mergeCell ref="H45:M45"/>
    <mergeCell ref="O45:T45"/>
    <mergeCell ref="V45:AA45"/>
    <mergeCell ref="AC45:AH45"/>
    <mergeCell ref="AJ45:AO45"/>
    <mergeCell ref="AQ45:AV45"/>
    <mergeCell ref="AX45:BC45"/>
    <mergeCell ref="A89:F89"/>
    <mergeCell ref="H89:M89"/>
    <mergeCell ref="O89:T89"/>
    <mergeCell ref="V89:AA89"/>
    <mergeCell ref="AC89:AH89"/>
    <mergeCell ref="AJ89:AO89"/>
    <mergeCell ref="AQ89:AV89"/>
    <mergeCell ref="AX89:BC89"/>
    <mergeCell ref="A134:F134"/>
    <mergeCell ref="H134:M134"/>
    <mergeCell ref="O134:T134"/>
    <mergeCell ref="V134:AA134"/>
    <mergeCell ref="AC134:AH134"/>
    <mergeCell ref="AJ134:AO134"/>
    <mergeCell ref="AQ134:AV134"/>
    <mergeCell ref="AX134:BC134"/>
    <mergeCell ref="U90:U134"/>
    <mergeCell ref="AP1:AP45"/>
    <mergeCell ref="AP46:AP89"/>
    <mergeCell ref="AP90:AP134"/>
    <mergeCell ref="AZ57:AZ58"/>
    <mergeCell ref="AZ59:AZ60"/>
    <mergeCell ref="AZ61:AZ63"/>
    <mergeCell ref="AZ64:AZ65"/>
    <mergeCell ref="AI46:AI89"/>
    <mergeCell ref="AI90:AI134"/>
    <mergeCell ref="AI135:AI178"/>
    <mergeCell ref="AI179:AI223"/>
    <mergeCell ref="AI224:AI267"/>
    <mergeCell ref="AI269:AI312"/>
    <mergeCell ref="AI313:AI357"/>
    <mergeCell ref="V178:AA178"/>
    <mergeCell ref="AC178:AH178"/>
    <mergeCell ref="V223:AA223"/>
    <mergeCell ref="AC223:AH223"/>
    <mergeCell ref="V357:AA357"/>
    <mergeCell ref="AC357:AH357"/>
    <mergeCell ref="AD342:AE342"/>
    <mergeCell ref="AF342:AG342"/>
    <mergeCell ref="AF339:AG339"/>
    <mergeCell ref="AD340:AE340"/>
    <mergeCell ref="AF340:AG340"/>
    <mergeCell ref="V267:AA267"/>
    <mergeCell ref="AC267:AH267"/>
    <mergeCell ref="V312:AA312"/>
    <mergeCell ref="AC312:AH312"/>
    <mergeCell ref="N269:N312"/>
    <mergeCell ref="N313:N357"/>
    <mergeCell ref="U1:U45"/>
    <mergeCell ref="U46:U89"/>
    <mergeCell ref="AK342:AL342"/>
    <mergeCell ref="AM342:AN342"/>
    <mergeCell ref="AK344:AN344"/>
    <mergeCell ref="AL345:AM345"/>
    <mergeCell ref="AL346:AM346"/>
    <mergeCell ref="AM339:AN339"/>
    <mergeCell ref="AK340:AL340"/>
    <mergeCell ref="AM340:AN340"/>
    <mergeCell ref="AK341:AL341"/>
    <mergeCell ref="AM341:AN341"/>
    <mergeCell ref="AK333:AK334"/>
    <mergeCell ref="AL333:AL334"/>
    <mergeCell ref="AK335:AK337"/>
    <mergeCell ref="AL335:AL337"/>
    <mergeCell ref="U135:U178"/>
    <mergeCell ref="U179:U223"/>
    <mergeCell ref="U224:U267"/>
    <mergeCell ref="U269:U312"/>
    <mergeCell ref="U313:U357"/>
    <mergeCell ref="AB1:AB45"/>
    <mergeCell ref="AB46:AB89"/>
    <mergeCell ref="AB90:AB134"/>
    <mergeCell ref="AB135:AB178"/>
    <mergeCell ref="AB179:AB223"/>
    <mergeCell ref="AB224:AB267"/>
    <mergeCell ref="AB269:AB312"/>
    <mergeCell ref="AB313:AB357"/>
    <mergeCell ref="AI1:AI45"/>
    <mergeCell ref="G1:G45"/>
    <mergeCell ref="G46:G89"/>
    <mergeCell ref="G269:G312"/>
    <mergeCell ref="G90:G134"/>
    <mergeCell ref="G135:G178"/>
    <mergeCell ref="G179:G223"/>
    <mergeCell ref="G224:G267"/>
    <mergeCell ref="G313:G357"/>
    <mergeCell ref="AZ47:BB47"/>
    <mergeCell ref="AZ48:BB48"/>
    <mergeCell ref="AZ49:BB49"/>
    <mergeCell ref="AZ50:BB50"/>
    <mergeCell ref="AZ51:BB51"/>
    <mergeCell ref="AY53:BB53"/>
    <mergeCell ref="AY54:AZ54"/>
    <mergeCell ref="AY55:AY58"/>
    <mergeCell ref="AZ55:AZ56"/>
    <mergeCell ref="AZ66:AZ67"/>
    <mergeCell ref="AP135:AP178"/>
    <mergeCell ref="AP179:AP223"/>
    <mergeCell ref="AP224:AP267"/>
    <mergeCell ref="AP269:AP312"/>
    <mergeCell ref="AP313:AP357"/>
    <mergeCell ref="AJ178:AO178"/>
    <mergeCell ref="AJ223:AO223"/>
    <mergeCell ref="AJ357:AO357"/>
    <mergeCell ref="N1:N45"/>
    <mergeCell ref="N46:N89"/>
    <mergeCell ref="N90:N134"/>
    <mergeCell ref="N135:N178"/>
    <mergeCell ref="N179:N223"/>
    <mergeCell ref="N224:N267"/>
    <mergeCell ref="BD313:BD357"/>
    <mergeCell ref="AS347:AT347"/>
    <mergeCell ref="AS348:AT348"/>
    <mergeCell ref="AR349:AS349"/>
    <mergeCell ref="AT349:AU349"/>
    <mergeCell ref="AR351:AU351"/>
    <mergeCell ref="AZ347:BA347"/>
    <mergeCell ref="AZ348:BA348"/>
    <mergeCell ref="AY349:AZ349"/>
    <mergeCell ref="BA349:BB349"/>
    <mergeCell ref="AY351:BB351"/>
    <mergeCell ref="AW313:AW357"/>
    <mergeCell ref="AQ357:AV357"/>
    <mergeCell ref="AX357:BC357"/>
    <mergeCell ref="AZ68:AZ70"/>
    <mergeCell ref="AY72:AZ72"/>
    <mergeCell ref="BA72:BB72"/>
    <mergeCell ref="AY73:AZ73"/>
    <mergeCell ref="AQ267:AV267"/>
    <mergeCell ref="AX267:BC267"/>
    <mergeCell ref="AR340:AS340"/>
    <mergeCell ref="AT340:AU340"/>
    <mergeCell ref="AR341:AS341"/>
    <mergeCell ref="AT341:AU341"/>
    <mergeCell ref="AR342:AS342"/>
    <mergeCell ref="AT342:AU342"/>
    <mergeCell ref="AR344:AU344"/>
    <mergeCell ref="AS345:AT345"/>
    <mergeCell ref="AS346:AT346"/>
    <mergeCell ref="AY340:AZ340"/>
    <mergeCell ref="BA340:BB340"/>
    <mergeCell ref="AY341:AZ341"/>
    <mergeCell ref="BA341:BB341"/>
    <mergeCell ref="AY342:AZ342"/>
    <mergeCell ref="BA342:BB342"/>
    <mergeCell ref="AY344:BB344"/>
    <mergeCell ref="AZ345:BA345"/>
    <mergeCell ref="AZ346:BA346"/>
    <mergeCell ref="AR331:AR332"/>
    <mergeCell ref="AS331:AS332"/>
    <mergeCell ref="AY331:AY332"/>
    <mergeCell ref="AR333:AR334"/>
    <mergeCell ref="AS333:AS334"/>
    <mergeCell ref="AY333:AY334"/>
    <mergeCell ref="AR335:AR337"/>
    <mergeCell ref="AS335:AS337"/>
    <mergeCell ref="AY335:AY337"/>
    <mergeCell ref="AR339:AS339"/>
    <mergeCell ref="AT339:AU339"/>
    <mergeCell ref="AZ331:AZ332"/>
    <mergeCell ref="AZ333:AZ334"/>
    <mergeCell ref="AZ335:AZ337"/>
    <mergeCell ref="AY339:AZ339"/>
    <mergeCell ref="BA339:BB339"/>
    <mergeCell ref="AR321:AS321"/>
    <mergeCell ref="AR322:AR325"/>
    <mergeCell ref="AS322:AS323"/>
    <mergeCell ref="AS324:AS325"/>
    <mergeCell ref="AR326:AR327"/>
    <mergeCell ref="AS326:AS327"/>
    <mergeCell ref="AY326:AY327"/>
    <mergeCell ref="AR328:AR330"/>
    <mergeCell ref="AS328:AS330"/>
    <mergeCell ref="AY328:AY330"/>
    <mergeCell ref="AY321:AZ321"/>
    <mergeCell ref="AY322:AY325"/>
    <mergeCell ref="AZ322:AZ323"/>
    <mergeCell ref="AZ324:AZ325"/>
    <mergeCell ref="AZ326:AZ327"/>
    <mergeCell ref="AZ328:AZ330"/>
    <mergeCell ref="AR305:AS305"/>
    <mergeCell ref="AT305:AU305"/>
    <mergeCell ref="AR307:AU307"/>
    <mergeCell ref="AS314:AU314"/>
    <mergeCell ref="AS315:AU315"/>
    <mergeCell ref="AS316:AU316"/>
    <mergeCell ref="AS317:AU317"/>
    <mergeCell ref="AS318:AU318"/>
    <mergeCell ref="AR320:AU320"/>
    <mergeCell ref="AY305:AZ305"/>
    <mergeCell ref="BA305:BB305"/>
    <mergeCell ref="AY307:BB307"/>
    <mergeCell ref="AZ314:BB314"/>
    <mergeCell ref="AZ315:BB315"/>
    <mergeCell ref="AZ316:BB316"/>
    <mergeCell ref="AZ317:BB317"/>
    <mergeCell ref="AZ318:BB318"/>
    <mergeCell ref="AY320:BB320"/>
    <mergeCell ref="AS302:AT302"/>
    <mergeCell ref="AS303:AT303"/>
    <mergeCell ref="AS304:AT304"/>
    <mergeCell ref="AY297:AZ297"/>
    <mergeCell ref="BA297:BB297"/>
    <mergeCell ref="AY298:AZ298"/>
    <mergeCell ref="BA298:BB298"/>
    <mergeCell ref="AY300:BB300"/>
    <mergeCell ref="AZ301:BA301"/>
    <mergeCell ref="AZ302:BA302"/>
    <mergeCell ref="AZ303:BA303"/>
    <mergeCell ref="AZ304:BA304"/>
    <mergeCell ref="AR289:AR290"/>
    <mergeCell ref="AS289:AS290"/>
    <mergeCell ref="AY289:AY290"/>
    <mergeCell ref="AR291:AR293"/>
    <mergeCell ref="AS291:AS293"/>
    <mergeCell ref="AY291:AY293"/>
    <mergeCell ref="AR295:AS295"/>
    <mergeCell ref="AT295:AU295"/>
    <mergeCell ref="AR296:AS296"/>
    <mergeCell ref="AT296:AU296"/>
    <mergeCell ref="AZ289:AZ290"/>
    <mergeCell ref="AZ291:AZ293"/>
    <mergeCell ref="AY295:AZ295"/>
    <mergeCell ref="BA295:BB295"/>
    <mergeCell ref="AY296:AZ296"/>
    <mergeCell ref="BA296:BB296"/>
    <mergeCell ref="BD269:BD312"/>
    <mergeCell ref="AS280:AS281"/>
    <mergeCell ref="AR282:AR283"/>
    <mergeCell ref="AS282:AS283"/>
    <mergeCell ref="AY282:AY283"/>
    <mergeCell ref="AR284:AR286"/>
    <mergeCell ref="AS284:AS286"/>
    <mergeCell ref="AY284:AY286"/>
    <mergeCell ref="AR287:AR288"/>
    <mergeCell ref="AS287:AS288"/>
    <mergeCell ref="AY287:AY288"/>
    <mergeCell ref="AY278:AY281"/>
    <mergeCell ref="AZ278:AZ279"/>
    <mergeCell ref="AZ280:AZ281"/>
    <mergeCell ref="AZ282:AZ283"/>
    <mergeCell ref="AZ284:AZ286"/>
    <mergeCell ref="AZ287:AZ288"/>
    <mergeCell ref="AS270:AU270"/>
    <mergeCell ref="AS271:AU271"/>
    <mergeCell ref="AS272:AU272"/>
    <mergeCell ref="AS273:AU273"/>
    <mergeCell ref="AS274:AU274"/>
    <mergeCell ref="AR276:AU276"/>
    <mergeCell ref="AR277:AS277"/>
    <mergeCell ref="AR278:AR281"/>
    <mergeCell ref="AS278:AS279"/>
    <mergeCell ref="AZ270:BB270"/>
    <mergeCell ref="AZ271:BB271"/>
    <mergeCell ref="AZ272:BB272"/>
    <mergeCell ref="AZ273:BB273"/>
    <mergeCell ref="AZ274:BB274"/>
    <mergeCell ref="AY276:BB276"/>
    <mergeCell ref="AR239:AR241"/>
    <mergeCell ref="AS239:AS241"/>
    <mergeCell ref="AY239:AY241"/>
    <mergeCell ref="AR242:AR243"/>
    <mergeCell ref="AS242:AS243"/>
    <mergeCell ref="AY242:AY243"/>
    <mergeCell ref="AR244:AR245"/>
    <mergeCell ref="AS244:AS245"/>
    <mergeCell ref="AY244:AY245"/>
    <mergeCell ref="AR246:AR248"/>
    <mergeCell ref="AY277:AZ277"/>
    <mergeCell ref="AW269:AW312"/>
    <mergeCell ref="AR297:AS297"/>
    <mergeCell ref="AT297:AU297"/>
    <mergeCell ref="AR298:AS298"/>
    <mergeCell ref="AT298:AU298"/>
    <mergeCell ref="AS256:AT256"/>
    <mergeCell ref="AS257:AT257"/>
    <mergeCell ref="AS258:AT258"/>
    <mergeCell ref="AS259:AT259"/>
    <mergeCell ref="AR260:AS260"/>
    <mergeCell ref="AT260:AU260"/>
    <mergeCell ref="AR262:AU262"/>
    <mergeCell ref="AZ256:BA256"/>
    <mergeCell ref="AZ257:BA257"/>
    <mergeCell ref="AZ258:BA258"/>
    <mergeCell ref="AZ259:BA259"/>
    <mergeCell ref="AY260:AZ260"/>
    <mergeCell ref="BA260:BB260"/>
    <mergeCell ref="AY262:BB262"/>
    <mergeCell ref="AR300:AU300"/>
    <mergeCell ref="AS301:AT301"/>
    <mergeCell ref="AR250:AS250"/>
    <mergeCell ref="AT250:AU250"/>
    <mergeCell ref="AR251:AS251"/>
    <mergeCell ref="AT251:AU251"/>
    <mergeCell ref="AR252:AS252"/>
    <mergeCell ref="AT252:AU252"/>
    <mergeCell ref="AR253:AS253"/>
    <mergeCell ref="AT253:AU253"/>
    <mergeCell ref="AR255:AU255"/>
    <mergeCell ref="AY250:AZ250"/>
    <mergeCell ref="BA250:BB250"/>
    <mergeCell ref="AY251:AZ251"/>
    <mergeCell ref="BA251:BB251"/>
    <mergeCell ref="AY252:AZ252"/>
    <mergeCell ref="BA252:BB252"/>
    <mergeCell ref="AY253:AZ253"/>
    <mergeCell ref="BA253:BB253"/>
    <mergeCell ref="AY255:BB255"/>
    <mergeCell ref="AS246:AS248"/>
    <mergeCell ref="AY246:AY248"/>
    <mergeCell ref="AZ239:AZ241"/>
    <mergeCell ref="AZ242:AZ243"/>
    <mergeCell ref="AZ244:AZ245"/>
    <mergeCell ref="AZ246:AZ248"/>
    <mergeCell ref="BD179:BD223"/>
    <mergeCell ref="BD224:BD267"/>
    <mergeCell ref="AS229:AU229"/>
    <mergeCell ref="AR231:AU231"/>
    <mergeCell ref="AR232:AS232"/>
    <mergeCell ref="AR233:AR236"/>
    <mergeCell ref="AS233:AS234"/>
    <mergeCell ref="AS235:AS236"/>
    <mergeCell ref="AR237:AR238"/>
    <mergeCell ref="AS237:AS238"/>
    <mergeCell ref="AY237:AY238"/>
    <mergeCell ref="AZ229:BB229"/>
    <mergeCell ref="AY231:BB231"/>
    <mergeCell ref="AY232:AZ232"/>
    <mergeCell ref="AY233:AY236"/>
    <mergeCell ref="AZ233:AZ234"/>
    <mergeCell ref="AZ235:AZ236"/>
    <mergeCell ref="AZ237:AZ238"/>
    <mergeCell ref="AS213:AT213"/>
    <mergeCell ref="AS214:AT214"/>
    <mergeCell ref="AR215:AS215"/>
    <mergeCell ref="AT215:AU215"/>
    <mergeCell ref="AR217:AU217"/>
    <mergeCell ref="AS225:AU225"/>
    <mergeCell ref="AS226:AU226"/>
    <mergeCell ref="AS227:AU227"/>
    <mergeCell ref="AS228:AU228"/>
    <mergeCell ref="AZ213:BA213"/>
    <mergeCell ref="AZ214:BA214"/>
    <mergeCell ref="AY215:AZ215"/>
    <mergeCell ref="BA215:BB215"/>
    <mergeCell ref="AY217:BB217"/>
    <mergeCell ref="AZ225:BB225"/>
    <mergeCell ref="AZ226:BB226"/>
    <mergeCell ref="AZ227:BB227"/>
    <mergeCell ref="AZ228:BB228"/>
    <mergeCell ref="AR206:AS206"/>
    <mergeCell ref="AT206:AU206"/>
    <mergeCell ref="AR207:AS207"/>
    <mergeCell ref="AT207:AU207"/>
    <mergeCell ref="AR208:AS208"/>
    <mergeCell ref="AT208:AU208"/>
    <mergeCell ref="AR210:AU210"/>
    <mergeCell ref="AS211:AT211"/>
    <mergeCell ref="AS212:AT212"/>
    <mergeCell ref="AY206:AZ206"/>
    <mergeCell ref="BA206:BB206"/>
    <mergeCell ref="AY207:AZ207"/>
    <mergeCell ref="BA207:BB207"/>
    <mergeCell ref="AY208:AZ208"/>
    <mergeCell ref="BA208:BB208"/>
    <mergeCell ref="AY210:BB210"/>
    <mergeCell ref="AZ211:BA211"/>
    <mergeCell ref="AZ212:BA212"/>
    <mergeCell ref="AW179:AW223"/>
    <mergeCell ref="AW224:AW267"/>
    <mergeCell ref="AQ223:AV223"/>
    <mergeCell ref="AX223:BC223"/>
    <mergeCell ref="AR197:AR198"/>
    <mergeCell ref="AS197:AS198"/>
    <mergeCell ref="AY197:AY198"/>
    <mergeCell ref="AR199:AR200"/>
    <mergeCell ref="AS199:AS200"/>
    <mergeCell ref="AY199:AY200"/>
    <mergeCell ref="AR201:AR203"/>
    <mergeCell ref="AS201:AS203"/>
    <mergeCell ref="AY201:AY203"/>
    <mergeCell ref="AR205:AS205"/>
    <mergeCell ref="AT205:AU205"/>
    <mergeCell ref="AZ197:AZ198"/>
    <mergeCell ref="AZ199:AZ200"/>
    <mergeCell ref="AZ201:AZ203"/>
    <mergeCell ref="AY205:AZ205"/>
    <mergeCell ref="BA205:BB205"/>
    <mergeCell ref="AR187:AS187"/>
    <mergeCell ref="AR188:AR191"/>
    <mergeCell ref="AS188:AS189"/>
    <mergeCell ref="AS190:AS191"/>
    <mergeCell ref="AR192:AR193"/>
    <mergeCell ref="AS192:AS193"/>
    <mergeCell ref="AY192:AY193"/>
    <mergeCell ref="AR194:AR196"/>
    <mergeCell ref="AS194:AS196"/>
    <mergeCell ref="AY194:AY196"/>
    <mergeCell ref="AY187:AZ187"/>
    <mergeCell ref="AY188:AY191"/>
    <mergeCell ref="AZ188:AZ189"/>
    <mergeCell ref="AZ190:AZ191"/>
    <mergeCell ref="AZ192:AZ193"/>
    <mergeCell ref="AZ194:AZ196"/>
    <mergeCell ref="AS180:AU180"/>
    <mergeCell ref="AS181:AU181"/>
    <mergeCell ref="AS182:AU182"/>
    <mergeCell ref="AS183:AU183"/>
    <mergeCell ref="AR163:AS163"/>
    <mergeCell ref="AT163:AU163"/>
    <mergeCell ref="AR164:AS164"/>
    <mergeCell ref="AT164:AU164"/>
    <mergeCell ref="AR166:AU166"/>
    <mergeCell ref="AS167:AT167"/>
    <mergeCell ref="AS168:AT168"/>
    <mergeCell ref="AS169:AT169"/>
    <mergeCell ref="AS170:AT170"/>
    <mergeCell ref="AY163:AZ163"/>
    <mergeCell ref="AS184:AU184"/>
    <mergeCell ref="AR186:AU186"/>
    <mergeCell ref="AY171:AZ171"/>
    <mergeCell ref="AY173:BB173"/>
    <mergeCell ref="AZ180:BB180"/>
    <mergeCell ref="AZ181:BB181"/>
    <mergeCell ref="AZ182:BB182"/>
    <mergeCell ref="AZ183:BB183"/>
    <mergeCell ref="AZ184:BB184"/>
    <mergeCell ref="AY186:BB186"/>
    <mergeCell ref="BD90:BD134"/>
    <mergeCell ref="BD135:BD178"/>
    <mergeCell ref="AS146:AS147"/>
    <mergeCell ref="AY143:AZ143"/>
    <mergeCell ref="AR119:AS119"/>
    <mergeCell ref="AT119:AU119"/>
    <mergeCell ref="AR121:AU121"/>
    <mergeCell ref="AS122:AT122"/>
    <mergeCell ref="AS123:AT123"/>
    <mergeCell ref="AS124:AT124"/>
    <mergeCell ref="AS125:AT125"/>
    <mergeCell ref="AR126:AS126"/>
    <mergeCell ref="AT126:AU126"/>
    <mergeCell ref="AY119:AZ119"/>
    <mergeCell ref="BA119:BB119"/>
    <mergeCell ref="AY121:BB121"/>
    <mergeCell ref="AZ122:BA122"/>
    <mergeCell ref="AZ123:BA123"/>
    <mergeCell ref="AR155:AR156"/>
    <mergeCell ref="AS155:AS156"/>
    <mergeCell ref="AY155:AY156"/>
    <mergeCell ref="AR157:AR159"/>
    <mergeCell ref="AS157:AS159"/>
    <mergeCell ref="AY157:AY159"/>
    <mergeCell ref="AR161:AS161"/>
    <mergeCell ref="AT161:AU161"/>
    <mergeCell ref="AR162:AS162"/>
    <mergeCell ref="AT162:AU162"/>
    <mergeCell ref="AR171:AS171"/>
    <mergeCell ref="AT171:AU171"/>
    <mergeCell ref="AR173:AU173"/>
    <mergeCell ref="BA171:BB171"/>
    <mergeCell ref="AZ136:BB136"/>
    <mergeCell ref="AZ137:BB137"/>
    <mergeCell ref="AZ138:BB138"/>
    <mergeCell ref="AZ139:BB139"/>
    <mergeCell ref="AZ140:BB140"/>
    <mergeCell ref="AY142:BB142"/>
    <mergeCell ref="BA163:BB163"/>
    <mergeCell ref="AY164:AZ164"/>
    <mergeCell ref="BA164:BB164"/>
    <mergeCell ref="AY166:BB166"/>
    <mergeCell ref="AZ167:BA167"/>
    <mergeCell ref="AZ168:BA168"/>
    <mergeCell ref="AZ169:BA169"/>
    <mergeCell ref="AZ170:BA170"/>
    <mergeCell ref="AZ155:AZ156"/>
    <mergeCell ref="AZ157:AZ159"/>
    <mergeCell ref="AY161:AZ161"/>
    <mergeCell ref="BA161:BB161"/>
    <mergeCell ref="AY162:AZ162"/>
    <mergeCell ref="BA162:BB162"/>
    <mergeCell ref="AY103:AY104"/>
    <mergeCell ref="AR105:AR107"/>
    <mergeCell ref="AS105:AS107"/>
    <mergeCell ref="AY105:AY107"/>
    <mergeCell ref="AR108:AR109"/>
    <mergeCell ref="AS108:AS109"/>
    <mergeCell ref="AR148:AR149"/>
    <mergeCell ref="AS148:AS149"/>
    <mergeCell ref="AY148:AY149"/>
    <mergeCell ref="AR150:AR152"/>
    <mergeCell ref="AS150:AS152"/>
    <mergeCell ref="AY150:AY152"/>
    <mergeCell ref="AR153:AR154"/>
    <mergeCell ref="AS153:AS154"/>
    <mergeCell ref="AY153:AY154"/>
    <mergeCell ref="AY144:AY147"/>
    <mergeCell ref="AZ144:AZ145"/>
    <mergeCell ref="AZ146:AZ147"/>
    <mergeCell ref="AZ148:AZ149"/>
    <mergeCell ref="AZ150:AZ152"/>
    <mergeCell ref="AZ153:AZ154"/>
    <mergeCell ref="AR128:AU128"/>
    <mergeCell ref="AS136:AU136"/>
    <mergeCell ref="AS137:AU137"/>
    <mergeCell ref="AS138:AU138"/>
    <mergeCell ref="AS139:AU139"/>
    <mergeCell ref="AS140:AU140"/>
    <mergeCell ref="AR142:AU142"/>
    <mergeCell ref="AR143:AS143"/>
    <mergeCell ref="AR144:AR147"/>
    <mergeCell ref="AS144:AS145"/>
    <mergeCell ref="AY128:BB128"/>
    <mergeCell ref="AZ95:BB95"/>
    <mergeCell ref="AY97:BB97"/>
    <mergeCell ref="AY98:AZ98"/>
    <mergeCell ref="AY99:AY102"/>
    <mergeCell ref="AZ99:AZ100"/>
    <mergeCell ref="AZ101:AZ102"/>
    <mergeCell ref="AZ124:BA124"/>
    <mergeCell ref="AZ125:BA125"/>
    <mergeCell ref="AY126:AZ126"/>
    <mergeCell ref="BA126:BB126"/>
    <mergeCell ref="AW90:AW134"/>
    <mergeCell ref="AW135:AW178"/>
    <mergeCell ref="AQ178:AV178"/>
    <mergeCell ref="AX178:BC178"/>
    <mergeCell ref="AR112:AR114"/>
    <mergeCell ref="AS112:AS114"/>
    <mergeCell ref="AY112:AY114"/>
    <mergeCell ref="AR116:AS116"/>
    <mergeCell ref="AT116:AU116"/>
    <mergeCell ref="AR117:AS117"/>
    <mergeCell ref="AT117:AU117"/>
    <mergeCell ref="AR118:AS118"/>
    <mergeCell ref="AT118:AU118"/>
    <mergeCell ref="AZ112:AZ114"/>
    <mergeCell ref="AY116:AZ116"/>
    <mergeCell ref="BA116:BB116"/>
    <mergeCell ref="AY117:AZ117"/>
    <mergeCell ref="BA117:BB117"/>
    <mergeCell ref="AY118:AZ118"/>
    <mergeCell ref="BA118:BB118"/>
    <mergeCell ref="AR103:AR104"/>
    <mergeCell ref="AS103:AS104"/>
    <mergeCell ref="AR82:AS82"/>
    <mergeCell ref="AT82:AU82"/>
    <mergeCell ref="AR84:AU84"/>
    <mergeCell ref="AS91:AU91"/>
    <mergeCell ref="AS92:AU92"/>
    <mergeCell ref="AZ78:BA78"/>
    <mergeCell ref="AZ79:BA79"/>
    <mergeCell ref="AZ80:BA80"/>
    <mergeCell ref="AZ81:BA81"/>
    <mergeCell ref="AY82:AZ82"/>
    <mergeCell ref="BA82:BB82"/>
    <mergeCell ref="AY84:BB84"/>
    <mergeCell ref="AZ91:BB91"/>
    <mergeCell ref="AZ92:BB92"/>
    <mergeCell ref="AY108:AY109"/>
    <mergeCell ref="AR110:AR111"/>
    <mergeCell ref="AS110:AS111"/>
    <mergeCell ref="AY110:AY111"/>
    <mergeCell ref="AZ103:AZ104"/>
    <mergeCell ref="AZ105:AZ107"/>
    <mergeCell ref="AZ108:AZ109"/>
    <mergeCell ref="AZ110:AZ111"/>
    <mergeCell ref="AS93:AU93"/>
    <mergeCell ref="AS94:AU94"/>
    <mergeCell ref="AS95:AU95"/>
    <mergeCell ref="AR97:AU97"/>
    <mergeCell ref="AR98:AS98"/>
    <mergeCell ref="AR99:AR102"/>
    <mergeCell ref="AS99:AS100"/>
    <mergeCell ref="AS101:AS102"/>
    <mergeCell ref="AZ93:BB93"/>
    <mergeCell ref="AZ94:BB94"/>
    <mergeCell ref="AW46:AW89"/>
    <mergeCell ref="AR72:AS72"/>
    <mergeCell ref="AT72:AU72"/>
    <mergeCell ref="AR73:AS73"/>
    <mergeCell ref="AT73:AU73"/>
    <mergeCell ref="AR74:AS74"/>
    <mergeCell ref="AT74:AU74"/>
    <mergeCell ref="AR75:AS75"/>
    <mergeCell ref="AT75:AU75"/>
    <mergeCell ref="AR77:AU77"/>
    <mergeCell ref="BA73:BB73"/>
    <mergeCell ref="AY74:AZ74"/>
    <mergeCell ref="BA74:BB74"/>
    <mergeCell ref="AY75:AZ75"/>
    <mergeCell ref="BA75:BB75"/>
    <mergeCell ref="AY77:BB77"/>
    <mergeCell ref="AR61:AR63"/>
    <mergeCell ref="AS61:AS63"/>
    <mergeCell ref="AY61:AY63"/>
    <mergeCell ref="AR64:AR65"/>
    <mergeCell ref="AS64:AS65"/>
    <mergeCell ref="AY64:AY65"/>
    <mergeCell ref="AR66:AR67"/>
    <mergeCell ref="AS66:AS67"/>
    <mergeCell ref="AY66:AY67"/>
    <mergeCell ref="AR68:AR70"/>
    <mergeCell ref="AS68:AS70"/>
    <mergeCell ref="AY68:AY70"/>
    <mergeCell ref="AS78:AT78"/>
    <mergeCell ref="AS79:AT79"/>
    <mergeCell ref="AS80:AT80"/>
    <mergeCell ref="AS81:AT81"/>
    <mergeCell ref="BD1:BD45"/>
    <mergeCell ref="BD46:BD89"/>
    <mergeCell ref="AS51:AU51"/>
    <mergeCell ref="AR53:AU53"/>
    <mergeCell ref="AR54:AS54"/>
    <mergeCell ref="AR55:AR58"/>
    <mergeCell ref="AS55:AS56"/>
    <mergeCell ref="AS57:AS58"/>
    <mergeCell ref="AR59:AR60"/>
    <mergeCell ref="AS59:AS60"/>
    <mergeCell ref="AY59:AY60"/>
    <mergeCell ref="AS47:AU47"/>
    <mergeCell ref="AS48:AU48"/>
    <mergeCell ref="AS49:AU49"/>
    <mergeCell ref="AS50:AU50"/>
    <mergeCell ref="AZ35:BA35"/>
    <mergeCell ref="AZ36:BA36"/>
    <mergeCell ref="AY37:AZ37"/>
    <mergeCell ref="BA37:BB37"/>
    <mergeCell ref="AY39:BB39"/>
    <mergeCell ref="AR39:AU39"/>
    <mergeCell ref="AZ2:BB2"/>
    <mergeCell ref="AZ3:BB3"/>
    <mergeCell ref="AZ4:BB4"/>
    <mergeCell ref="AZ5:BB5"/>
    <mergeCell ref="AZ6:BB6"/>
    <mergeCell ref="AY8:BB8"/>
    <mergeCell ref="AY9:AZ9"/>
    <mergeCell ref="AY10:AY13"/>
    <mergeCell ref="AZ10:AZ11"/>
    <mergeCell ref="AZ12:AZ13"/>
    <mergeCell ref="AY14:AY15"/>
    <mergeCell ref="AT30:AU30"/>
    <mergeCell ref="AR32:AU32"/>
    <mergeCell ref="AS33:AT33"/>
    <mergeCell ref="AS34:AT34"/>
    <mergeCell ref="AS35:AT35"/>
    <mergeCell ref="AS36:AT36"/>
    <mergeCell ref="AR37:AS37"/>
    <mergeCell ref="AT37:AU37"/>
    <mergeCell ref="AY19:AY20"/>
    <mergeCell ref="AZ19:AZ20"/>
    <mergeCell ref="AY21:AY22"/>
    <mergeCell ref="AZ21:AZ22"/>
    <mergeCell ref="AY23:AY25"/>
    <mergeCell ref="AZ23:AZ25"/>
    <mergeCell ref="AY27:AZ27"/>
    <mergeCell ref="BA27:BB27"/>
    <mergeCell ref="AY28:AZ28"/>
    <mergeCell ref="BA28:BB28"/>
    <mergeCell ref="AY29:AZ29"/>
    <mergeCell ref="BA29:BB29"/>
    <mergeCell ref="AY30:AZ30"/>
    <mergeCell ref="BA30:BB30"/>
    <mergeCell ref="AY32:BB32"/>
    <mergeCell ref="AZ33:BA33"/>
    <mergeCell ref="AZ34:BA34"/>
    <mergeCell ref="AW1:AW45"/>
    <mergeCell ref="AZ14:AZ15"/>
    <mergeCell ref="AY16:AY18"/>
    <mergeCell ref="AZ16:AZ18"/>
    <mergeCell ref="AL347:AM347"/>
    <mergeCell ref="AL348:AM348"/>
    <mergeCell ref="AK349:AL349"/>
    <mergeCell ref="AM349:AN349"/>
    <mergeCell ref="AK351:AN351"/>
    <mergeCell ref="AS2:AU2"/>
    <mergeCell ref="AS3:AU3"/>
    <mergeCell ref="AS4:AU4"/>
    <mergeCell ref="AS5:AU5"/>
    <mergeCell ref="AS6:AU6"/>
    <mergeCell ref="AR8:AU8"/>
    <mergeCell ref="AR9:AS9"/>
    <mergeCell ref="AR10:AR13"/>
    <mergeCell ref="AS10:AS11"/>
    <mergeCell ref="AS12:AS13"/>
    <mergeCell ref="AR14:AR15"/>
    <mergeCell ref="AS14:AS15"/>
    <mergeCell ref="AR16:AR18"/>
    <mergeCell ref="AS16:AS18"/>
    <mergeCell ref="AR19:AR20"/>
    <mergeCell ref="AS19:AS20"/>
    <mergeCell ref="AR21:AR22"/>
    <mergeCell ref="AS21:AS22"/>
    <mergeCell ref="AR23:AR25"/>
    <mergeCell ref="AS23:AS25"/>
    <mergeCell ref="AR27:AS27"/>
    <mergeCell ref="AT27:AU27"/>
    <mergeCell ref="AR28:AS28"/>
    <mergeCell ref="AT28:AU28"/>
    <mergeCell ref="AR29:AS29"/>
    <mergeCell ref="AT29:AU29"/>
    <mergeCell ref="AR30:AS30"/>
    <mergeCell ref="AK339:AL339"/>
    <mergeCell ref="AK326:AK327"/>
    <mergeCell ref="AL326:AL327"/>
    <mergeCell ref="AK328:AK330"/>
    <mergeCell ref="AL328:AL330"/>
    <mergeCell ref="AK331:AK332"/>
    <mergeCell ref="AL331:AL332"/>
    <mergeCell ref="AK320:AN320"/>
    <mergeCell ref="AK321:AL321"/>
    <mergeCell ref="AK322:AK325"/>
    <mergeCell ref="AL322:AL323"/>
    <mergeCell ref="AL324:AL325"/>
    <mergeCell ref="AL314:AN314"/>
    <mergeCell ref="AL315:AN315"/>
    <mergeCell ref="AL316:AN316"/>
    <mergeCell ref="AL317:AN317"/>
    <mergeCell ref="AL318:AN318"/>
    <mergeCell ref="AL303:AM303"/>
    <mergeCell ref="AL304:AM304"/>
    <mergeCell ref="AK305:AL305"/>
    <mergeCell ref="AM305:AN305"/>
    <mergeCell ref="AK307:AN307"/>
    <mergeCell ref="AK298:AL298"/>
    <mergeCell ref="AM298:AN298"/>
    <mergeCell ref="AK300:AN300"/>
    <mergeCell ref="AL301:AM301"/>
    <mergeCell ref="AL302:AM302"/>
    <mergeCell ref="AM295:AN295"/>
    <mergeCell ref="AK296:AL296"/>
    <mergeCell ref="AM296:AN296"/>
    <mergeCell ref="AK297:AL297"/>
    <mergeCell ref="AM297:AN297"/>
    <mergeCell ref="AK289:AK290"/>
    <mergeCell ref="AL289:AL290"/>
    <mergeCell ref="AK291:AK293"/>
    <mergeCell ref="AL291:AL293"/>
    <mergeCell ref="AK295:AL295"/>
    <mergeCell ref="AK282:AK283"/>
    <mergeCell ref="AL282:AL283"/>
    <mergeCell ref="AK284:AK286"/>
    <mergeCell ref="AL284:AL286"/>
    <mergeCell ref="AK287:AK288"/>
    <mergeCell ref="AL287:AL288"/>
    <mergeCell ref="AK276:AN276"/>
    <mergeCell ref="AK277:AL277"/>
    <mergeCell ref="AK278:AK281"/>
    <mergeCell ref="AL278:AL279"/>
    <mergeCell ref="AL280:AL281"/>
    <mergeCell ref="AL270:AN270"/>
    <mergeCell ref="AL271:AN271"/>
    <mergeCell ref="AL272:AN272"/>
    <mergeCell ref="AL273:AN273"/>
    <mergeCell ref="AL274:AN274"/>
    <mergeCell ref="AL258:AM258"/>
    <mergeCell ref="AL259:AM259"/>
    <mergeCell ref="AK260:AL260"/>
    <mergeCell ref="AM260:AN260"/>
    <mergeCell ref="AK262:AN262"/>
    <mergeCell ref="AJ267:AO267"/>
    <mergeCell ref="AK253:AL253"/>
    <mergeCell ref="AM253:AN253"/>
    <mergeCell ref="AK255:AN255"/>
    <mergeCell ref="AL256:AM256"/>
    <mergeCell ref="AL257:AM257"/>
    <mergeCell ref="AM250:AN250"/>
    <mergeCell ref="AK251:AL251"/>
    <mergeCell ref="AM251:AN251"/>
    <mergeCell ref="AK252:AL252"/>
    <mergeCell ref="AM252:AN252"/>
    <mergeCell ref="AK244:AK245"/>
    <mergeCell ref="AL244:AL245"/>
    <mergeCell ref="AK246:AK248"/>
    <mergeCell ref="AL246:AL248"/>
    <mergeCell ref="AK250:AL250"/>
    <mergeCell ref="AK237:AK238"/>
    <mergeCell ref="AL237:AL238"/>
    <mergeCell ref="AK239:AK241"/>
    <mergeCell ref="AL239:AL241"/>
    <mergeCell ref="AK242:AK243"/>
    <mergeCell ref="AL242:AL243"/>
    <mergeCell ref="AK231:AN231"/>
    <mergeCell ref="AK232:AL232"/>
    <mergeCell ref="AK233:AK236"/>
    <mergeCell ref="AL233:AL234"/>
    <mergeCell ref="AL235:AL236"/>
    <mergeCell ref="AL225:AN225"/>
    <mergeCell ref="AL226:AN226"/>
    <mergeCell ref="AL227:AN227"/>
    <mergeCell ref="AL228:AN228"/>
    <mergeCell ref="AL229:AN229"/>
    <mergeCell ref="AL213:AM213"/>
    <mergeCell ref="AL214:AM214"/>
    <mergeCell ref="AK215:AL215"/>
    <mergeCell ref="AM215:AN215"/>
    <mergeCell ref="AK217:AN217"/>
    <mergeCell ref="AK208:AL208"/>
    <mergeCell ref="AM208:AN208"/>
    <mergeCell ref="AK210:AN210"/>
    <mergeCell ref="AL211:AM211"/>
    <mergeCell ref="AL212:AM212"/>
    <mergeCell ref="AM205:AN205"/>
    <mergeCell ref="AK206:AL206"/>
    <mergeCell ref="AM206:AN206"/>
    <mergeCell ref="AK207:AL207"/>
    <mergeCell ref="AM207:AN207"/>
    <mergeCell ref="AK199:AK200"/>
    <mergeCell ref="AL199:AL200"/>
    <mergeCell ref="AK201:AK203"/>
    <mergeCell ref="AL201:AL203"/>
    <mergeCell ref="AK205:AL205"/>
    <mergeCell ref="AK192:AK193"/>
    <mergeCell ref="AL192:AL193"/>
    <mergeCell ref="AK194:AK196"/>
    <mergeCell ref="AL194:AL196"/>
    <mergeCell ref="AK197:AK198"/>
    <mergeCell ref="AL197:AL198"/>
    <mergeCell ref="AK186:AN186"/>
    <mergeCell ref="AK187:AL187"/>
    <mergeCell ref="AK188:AK191"/>
    <mergeCell ref="AL188:AL189"/>
    <mergeCell ref="AL190:AL191"/>
    <mergeCell ref="AL180:AN180"/>
    <mergeCell ref="AL181:AN181"/>
    <mergeCell ref="AL182:AN182"/>
    <mergeCell ref="AL183:AN183"/>
    <mergeCell ref="AL184:AN184"/>
    <mergeCell ref="AL169:AM169"/>
    <mergeCell ref="AL170:AM170"/>
    <mergeCell ref="AK171:AL171"/>
    <mergeCell ref="AM171:AN171"/>
    <mergeCell ref="AK173:AN173"/>
    <mergeCell ref="AK164:AL164"/>
    <mergeCell ref="AM164:AN164"/>
    <mergeCell ref="AK166:AN166"/>
    <mergeCell ref="AL167:AM167"/>
    <mergeCell ref="AL168:AM168"/>
    <mergeCell ref="AM161:AN161"/>
    <mergeCell ref="AK162:AL162"/>
    <mergeCell ref="AM162:AN162"/>
    <mergeCell ref="AK163:AL163"/>
    <mergeCell ref="AM163:AN163"/>
    <mergeCell ref="AK155:AK156"/>
    <mergeCell ref="AL155:AL156"/>
    <mergeCell ref="AK157:AK159"/>
    <mergeCell ref="AL157:AL159"/>
    <mergeCell ref="AK161:AL161"/>
    <mergeCell ref="AK148:AK149"/>
    <mergeCell ref="AL148:AL149"/>
    <mergeCell ref="AK150:AK152"/>
    <mergeCell ref="AL150:AL152"/>
    <mergeCell ref="AK153:AK154"/>
    <mergeCell ref="AL153:AL154"/>
    <mergeCell ref="AK142:AN142"/>
    <mergeCell ref="AK143:AL143"/>
    <mergeCell ref="AK144:AK147"/>
    <mergeCell ref="AL144:AL145"/>
    <mergeCell ref="AL146:AL147"/>
    <mergeCell ref="AL136:AN136"/>
    <mergeCell ref="AL137:AN137"/>
    <mergeCell ref="AL138:AN138"/>
    <mergeCell ref="AL139:AN139"/>
    <mergeCell ref="AL140:AN140"/>
    <mergeCell ref="AL124:AM124"/>
    <mergeCell ref="AL125:AM125"/>
    <mergeCell ref="AK126:AL126"/>
    <mergeCell ref="AM126:AN126"/>
    <mergeCell ref="AK128:AN128"/>
    <mergeCell ref="AK119:AL119"/>
    <mergeCell ref="AM119:AN119"/>
    <mergeCell ref="AK121:AN121"/>
    <mergeCell ref="AL122:AM122"/>
    <mergeCell ref="AL123:AM123"/>
    <mergeCell ref="AM116:AN116"/>
    <mergeCell ref="AK117:AL117"/>
    <mergeCell ref="AM117:AN117"/>
    <mergeCell ref="AK118:AL118"/>
    <mergeCell ref="AM118:AN118"/>
    <mergeCell ref="AK110:AK111"/>
    <mergeCell ref="AL110:AL111"/>
    <mergeCell ref="AK112:AK114"/>
    <mergeCell ref="AL112:AL114"/>
    <mergeCell ref="AK116:AL116"/>
    <mergeCell ref="AK103:AK104"/>
    <mergeCell ref="AL103:AL104"/>
    <mergeCell ref="AK105:AK107"/>
    <mergeCell ref="AL105:AL107"/>
    <mergeCell ref="AK108:AK109"/>
    <mergeCell ref="AL108:AL109"/>
    <mergeCell ref="AK97:AN97"/>
    <mergeCell ref="AK98:AL98"/>
    <mergeCell ref="AK99:AK102"/>
    <mergeCell ref="AL99:AL100"/>
    <mergeCell ref="AL101:AL102"/>
    <mergeCell ref="AL91:AN91"/>
    <mergeCell ref="AL92:AN92"/>
    <mergeCell ref="AL93:AN93"/>
    <mergeCell ref="AL94:AN94"/>
    <mergeCell ref="AL95:AN95"/>
    <mergeCell ref="AL80:AM80"/>
    <mergeCell ref="AL81:AM81"/>
    <mergeCell ref="AK82:AL82"/>
    <mergeCell ref="AM82:AN82"/>
    <mergeCell ref="AK84:AN84"/>
    <mergeCell ref="AK75:AL75"/>
    <mergeCell ref="AM75:AN75"/>
    <mergeCell ref="AK77:AN77"/>
    <mergeCell ref="AL78:AM78"/>
    <mergeCell ref="AL79:AM79"/>
    <mergeCell ref="AM72:AN72"/>
    <mergeCell ref="AK73:AL73"/>
    <mergeCell ref="AM73:AN73"/>
    <mergeCell ref="AK74:AL74"/>
    <mergeCell ref="AM74:AN74"/>
    <mergeCell ref="AK66:AK67"/>
    <mergeCell ref="AL66:AL67"/>
    <mergeCell ref="AK68:AK70"/>
    <mergeCell ref="AL68:AL70"/>
    <mergeCell ref="AK72:AL72"/>
    <mergeCell ref="AK59:AK60"/>
    <mergeCell ref="AL59:AL60"/>
    <mergeCell ref="AK61:AK63"/>
    <mergeCell ref="AL61:AL63"/>
    <mergeCell ref="AK64:AK65"/>
    <mergeCell ref="AL64:AL65"/>
    <mergeCell ref="AL10:AL11"/>
    <mergeCell ref="AL12:AL13"/>
    <mergeCell ref="AK53:AN53"/>
    <mergeCell ref="AK54:AL54"/>
    <mergeCell ref="AK55:AK58"/>
    <mergeCell ref="AL55:AL56"/>
    <mergeCell ref="AL57:AL58"/>
    <mergeCell ref="AL47:AN47"/>
    <mergeCell ref="AL48:AN48"/>
    <mergeCell ref="AL49:AN49"/>
    <mergeCell ref="AL50:AN50"/>
    <mergeCell ref="AL51:AN51"/>
    <mergeCell ref="AL35:AM35"/>
    <mergeCell ref="AL36:AM36"/>
    <mergeCell ref="AK37:AL37"/>
    <mergeCell ref="AM37:AN37"/>
    <mergeCell ref="AK39:AN39"/>
    <mergeCell ref="AK30:AL30"/>
    <mergeCell ref="AM30:AN30"/>
    <mergeCell ref="AK32:AN32"/>
    <mergeCell ref="AL33:AM33"/>
    <mergeCell ref="AL34:AM34"/>
    <mergeCell ref="AE347:AF347"/>
    <mergeCell ref="AE348:AF348"/>
    <mergeCell ref="AD349:AE349"/>
    <mergeCell ref="AF349:AG349"/>
    <mergeCell ref="AD351:AG351"/>
    <mergeCell ref="AD344:AG344"/>
    <mergeCell ref="AE345:AF345"/>
    <mergeCell ref="AE346:AF346"/>
    <mergeCell ref="AL2:AN2"/>
    <mergeCell ref="AL3:AN3"/>
    <mergeCell ref="AL4:AN4"/>
    <mergeCell ref="AL5:AN5"/>
    <mergeCell ref="AL6:AN6"/>
    <mergeCell ref="AM27:AN27"/>
    <mergeCell ref="AK28:AL28"/>
    <mergeCell ref="AM28:AN28"/>
    <mergeCell ref="AK29:AL29"/>
    <mergeCell ref="AM29:AN29"/>
    <mergeCell ref="AK21:AK22"/>
    <mergeCell ref="AL21:AL22"/>
    <mergeCell ref="AK23:AK25"/>
    <mergeCell ref="AL23:AL25"/>
    <mergeCell ref="AK27:AL27"/>
    <mergeCell ref="AK14:AK15"/>
    <mergeCell ref="AL14:AL15"/>
    <mergeCell ref="AK16:AK18"/>
    <mergeCell ref="AL16:AL18"/>
    <mergeCell ref="AK19:AK20"/>
    <mergeCell ref="AL19:AL20"/>
    <mergeCell ref="AK8:AN8"/>
    <mergeCell ref="AK9:AL9"/>
    <mergeCell ref="AK10:AK13"/>
    <mergeCell ref="AD341:AE341"/>
    <mergeCell ref="AF341:AG341"/>
    <mergeCell ref="AD333:AD334"/>
    <mergeCell ref="AE333:AE334"/>
    <mergeCell ref="AD335:AD337"/>
    <mergeCell ref="AE335:AE337"/>
    <mergeCell ref="AD339:AE339"/>
    <mergeCell ref="AD326:AD327"/>
    <mergeCell ref="AE326:AE327"/>
    <mergeCell ref="AD328:AD330"/>
    <mergeCell ref="AE328:AE330"/>
    <mergeCell ref="AD331:AD332"/>
    <mergeCell ref="AE331:AE332"/>
    <mergeCell ref="AD320:AG320"/>
    <mergeCell ref="AD321:AE321"/>
    <mergeCell ref="AD322:AD325"/>
    <mergeCell ref="AE322:AE323"/>
    <mergeCell ref="AE324:AE325"/>
    <mergeCell ref="AE314:AG314"/>
    <mergeCell ref="AE315:AG315"/>
    <mergeCell ref="AE316:AG316"/>
    <mergeCell ref="AE317:AG317"/>
    <mergeCell ref="AE318:AG318"/>
    <mergeCell ref="AE303:AF303"/>
    <mergeCell ref="AE304:AF304"/>
    <mergeCell ref="AD305:AE305"/>
    <mergeCell ref="AF305:AG305"/>
    <mergeCell ref="AD307:AG307"/>
    <mergeCell ref="AD298:AE298"/>
    <mergeCell ref="AF298:AG298"/>
    <mergeCell ref="AD300:AG300"/>
    <mergeCell ref="AE301:AF301"/>
    <mergeCell ref="AE302:AF302"/>
    <mergeCell ref="AF295:AG295"/>
    <mergeCell ref="AD296:AE296"/>
    <mergeCell ref="AF296:AG296"/>
    <mergeCell ref="AD297:AE297"/>
    <mergeCell ref="AF297:AG297"/>
    <mergeCell ref="AD289:AD290"/>
    <mergeCell ref="AE289:AE290"/>
    <mergeCell ref="AD291:AD293"/>
    <mergeCell ref="AE291:AE293"/>
    <mergeCell ref="AD295:AE295"/>
    <mergeCell ref="AD282:AD283"/>
    <mergeCell ref="AE282:AE283"/>
    <mergeCell ref="AD284:AD286"/>
    <mergeCell ref="AE284:AE286"/>
    <mergeCell ref="AD287:AD288"/>
    <mergeCell ref="AE287:AE288"/>
    <mergeCell ref="AD276:AG276"/>
    <mergeCell ref="AD277:AE277"/>
    <mergeCell ref="AD278:AD281"/>
    <mergeCell ref="AE278:AE279"/>
    <mergeCell ref="AE280:AE281"/>
    <mergeCell ref="AE270:AG270"/>
    <mergeCell ref="AE271:AG271"/>
    <mergeCell ref="AE272:AG272"/>
    <mergeCell ref="AE273:AG273"/>
    <mergeCell ref="AE274:AG274"/>
    <mergeCell ref="AE258:AF258"/>
    <mergeCell ref="AE259:AF259"/>
    <mergeCell ref="AD260:AE260"/>
    <mergeCell ref="AF260:AG260"/>
    <mergeCell ref="AD262:AG262"/>
    <mergeCell ref="AD253:AE253"/>
    <mergeCell ref="AF253:AG253"/>
    <mergeCell ref="AD255:AG255"/>
    <mergeCell ref="AE256:AF256"/>
    <mergeCell ref="AE257:AF257"/>
    <mergeCell ref="AF250:AG250"/>
    <mergeCell ref="AD251:AE251"/>
    <mergeCell ref="AF251:AG251"/>
    <mergeCell ref="AD252:AE252"/>
    <mergeCell ref="AF252:AG252"/>
    <mergeCell ref="AD244:AD245"/>
    <mergeCell ref="AE244:AE245"/>
    <mergeCell ref="AD246:AD248"/>
    <mergeCell ref="AE246:AE248"/>
    <mergeCell ref="AD250:AE250"/>
    <mergeCell ref="AD237:AD238"/>
    <mergeCell ref="AE237:AE238"/>
    <mergeCell ref="AD239:AD241"/>
    <mergeCell ref="AE239:AE241"/>
    <mergeCell ref="AD242:AD243"/>
    <mergeCell ref="AE242:AE243"/>
    <mergeCell ref="AD231:AG231"/>
    <mergeCell ref="AD232:AE232"/>
    <mergeCell ref="AD233:AD236"/>
    <mergeCell ref="AE233:AE234"/>
    <mergeCell ref="AE235:AE236"/>
    <mergeCell ref="AE225:AG225"/>
    <mergeCell ref="AE226:AG226"/>
    <mergeCell ref="AE227:AG227"/>
    <mergeCell ref="AE228:AG228"/>
    <mergeCell ref="AE229:AG229"/>
    <mergeCell ref="AE213:AF213"/>
    <mergeCell ref="AE214:AF214"/>
    <mergeCell ref="AD215:AE215"/>
    <mergeCell ref="AF215:AG215"/>
    <mergeCell ref="AD217:AG217"/>
    <mergeCell ref="AD208:AE208"/>
    <mergeCell ref="AF208:AG208"/>
    <mergeCell ref="AD210:AG210"/>
    <mergeCell ref="AE211:AF211"/>
    <mergeCell ref="AE212:AF212"/>
    <mergeCell ref="AF205:AG205"/>
    <mergeCell ref="AD206:AE206"/>
    <mergeCell ref="AF206:AG206"/>
    <mergeCell ref="AD207:AE207"/>
    <mergeCell ref="AF207:AG207"/>
    <mergeCell ref="AD199:AD200"/>
    <mergeCell ref="AE199:AE200"/>
    <mergeCell ref="AD201:AD203"/>
    <mergeCell ref="AE201:AE203"/>
    <mergeCell ref="AD205:AE205"/>
    <mergeCell ref="AD192:AD193"/>
    <mergeCell ref="AE192:AE193"/>
    <mergeCell ref="AD194:AD196"/>
    <mergeCell ref="AE194:AE196"/>
    <mergeCell ref="AD197:AD198"/>
    <mergeCell ref="AE197:AE198"/>
    <mergeCell ref="AD186:AG186"/>
    <mergeCell ref="AD187:AE187"/>
    <mergeCell ref="AD188:AD191"/>
    <mergeCell ref="AE188:AE189"/>
    <mergeCell ref="AE190:AE191"/>
    <mergeCell ref="AE180:AG180"/>
    <mergeCell ref="AE181:AG181"/>
    <mergeCell ref="AE182:AG182"/>
    <mergeCell ref="AE183:AG183"/>
    <mergeCell ref="AE184:AG184"/>
    <mergeCell ref="AE169:AF169"/>
    <mergeCell ref="AE170:AF170"/>
    <mergeCell ref="AD171:AE171"/>
    <mergeCell ref="AF171:AG171"/>
    <mergeCell ref="AD173:AG173"/>
    <mergeCell ref="AD164:AE164"/>
    <mergeCell ref="AF164:AG164"/>
    <mergeCell ref="AD166:AG166"/>
    <mergeCell ref="AE167:AF167"/>
    <mergeCell ref="AE168:AF168"/>
    <mergeCell ref="AF161:AG161"/>
    <mergeCell ref="AD162:AE162"/>
    <mergeCell ref="AF162:AG162"/>
    <mergeCell ref="AD163:AE163"/>
    <mergeCell ref="AF163:AG163"/>
    <mergeCell ref="AD155:AD156"/>
    <mergeCell ref="AE155:AE156"/>
    <mergeCell ref="AD157:AD159"/>
    <mergeCell ref="AE157:AE159"/>
    <mergeCell ref="AD161:AE161"/>
    <mergeCell ref="AD148:AD149"/>
    <mergeCell ref="AE148:AE149"/>
    <mergeCell ref="AD150:AD152"/>
    <mergeCell ref="AE150:AE152"/>
    <mergeCell ref="AD153:AD154"/>
    <mergeCell ref="AE153:AE154"/>
    <mergeCell ref="AD142:AG142"/>
    <mergeCell ref="AD143:AE143"/>
    <mergeCell ref="AD144:AD147"/>
    <mergeCell ref="AE144:AE145"/>
    <mergeCell ref="AE146:AE147"/>
    <mergeCell ref="AE136:AG136"/>
    <mergeCell ref="AE137:AG137"/>
    <mergeCell ref="AE138:AG138"/>
    <mergeCell ref="AE139:AG139"/>
    <mergeCell ref="AE140:AG140"/>
    <mergeCell ref="AE124:AF124"/>
    <mergeCell ref="AE125:AF125"/>
    <mergeCell ref="AD126:AE126"/>
    <mergeCell ref="AF126:AG126"/>
    <mergeCell ref="AD128:AG128"/>
    <mergeCell ref="AD119:AE119"/>
    <mergeCell ref="AF119:AG119"/>
    <mergeCell ref="AD121:AG121"/>
    <mergeCell ref="AE122:AF122"/>
    <mergeCell ref="AE123:AF123"/>
    <mergeCell ref="AF116:AG116"/>
    <mergeCell ref="AD117:AE117"/>
    <mergeCell ref="AF117:AG117"/>
    <mergeCell ref="AD118:AE118"/>
    <mergeCell ref="AF118:AG118"/>
    <mergeCell ref="AD110:AD111"/>
    <mergeCell ref="AE110:AE111"/>
    <mergeCell ref="AD112:AD114"/>
    <mergeCell ref="AE112:AE114"/>
    <mergeCell ref="AD116:AE116"/>
    <mergeCell ref="AD103:AD104"/>
    <mergeCell ref="AE103:AE104"/>
    <mergeCell ref="AD105:AD107"/>
    <mergeCell ref="AE105:AE107"/>
    <mergeCell ref="AD108:AD109"/>
    <mergeCell ref="AE108:AE109"/>
    <mergeCell ref="AD97:AG97"/>
    <mergeCell ref="AD98:AE98"/>
    <mergeCell ref="AD99:AD102"/>
    <mergeCell ref="AE99:AE100"/>
    <mergeCell ref="AE101:AE102"/>
    <mergeCell ref="AE91:AG91"/>
    <mergeCell ref="AE92:AG92"/>
    <mergeCell ref="AE93:AG93"/>
    <mergeCell ref="AE94:AG94"/>
    <mergeCell ref="AE95:AG95"/>
    <mergeCell ref="AE80:AF80"/>
    <mergeCell ref="AE81:AF81"/>
    <mergeCell ref="AD82:AE82"/>
    <mergeCell ref="AF82:AG82"/>
    <mergeCell ref="AD84:AG84"/>
    <mergeCell ref="AD75:AE75"/>
    <mergeCell ref="AF75:AG75"/>
    <mergeCell ref="AD77:AG77"/>
    <mergeCell ref="AE78:AF78"/>
    <mergeCell ref="AE79:AF79"/>
    <mergeCell ref="AF72:AG72"/>
    <mergeCell ref="AD73:AE73"/>
    <mergeCell ref="AF73:AG73"/>
    <mergeCell ref="AD74:AE74"/>
    <mergeCell ref="AF74:AG74"/>
    <mergeCell ref="AD66:AD67"/>
    <mergeCell ref="AE66:AE67"/>
    <mergeCell ref="AD68:AD70"/>
    <mergeCell ref="AE68:AE70"/>
    <mergeCell ref="AD72:AE72"/>
    <mergeCell ref="AD16:AD18"/>
    <mergeCell ref="AE16:AE18"/>
    <mergeCell ref="AD19:AD20"/>
    <mergeCell ref="AE19:AE20"/>
    <mergeCell ref="AD59:AD60"/>
    <mergeCell ref="AE59:AE60"/>
    <mergeCell ref="AD61:AD63"/>
    <mergeCell ref="AE61:AE63"/>
    <mergeCell ref="AD64:AD65"/>
    <mergeCell ref="AE64:AE65"/>
    <mergeCell ref="AD53:AG53"/>
    <mergeCell ref="AD54:AE54"/>
    <mergeCell ref="AD55:AD58"/>
    <mergeCell ref="AE55:AE56"/>
    <mergeCell ref="AE57:AE58"/>
    <mergeCell ref="AE47:AG47"/>
    <mergeCell ref="AE48:AG48"/>
    <mergeCell ref="AE49:AG49"/>
    <mergeCell ref="AE50:AG50"/>
    <mergeCell ref="AE51:AG51"/>
    <mergeCell ref="AE35:AF35"/>
    <mergeCell ref="AE36:AF36"/>
    <mergeCell ref="AD37:AE37"/>
    <mergeCell ref="AF37:AG37"/>
    <mergeCell ref="AD39:AG39"/>
    <mergeCell ref="X347:Y347"/>
    <mergeCell ref="X348:Y348"/>
    <mergeCell ref="W349:X349"/>
    <mergeCell ref="Y349:Z349"/>
    <mergeCell ref="W351:Z351"/>
    <mergeCell ref="AD8:AG8"/>
    <mergeCell ref="AD9:AE9"/>
    <mergeCell ref="AD10:AD13"/>
    <mergeCell ref="AE10:AE11"/>
    <mergeCell ref="AE12:AE13"/>
    <mergeCell ref="AE2:AG2"/>
    <mergeCell ref="AE3:AG3"/>
    <mergeCell ref="AE4:AG4"/>
    <mergeCell ref="AE5:AG5"/>
    <mergeCell ref="AE6:AG6"/>
    <mergeCell ref="AD30:AE30"/>
    <mergeCell ref="AF30:AG30"/>
    <mergeCell ref="AD32:AG32"/>
    <mergeCell ref="AE33:AF33"/>
    <mergeCell ref="AE34:AF34"/>
    <mergeCell ref="AF27:AG27"/>
    <mergeCell ref="AD28:AE28"/>
    <mergeCell ref="AF28:AG28"/>
    <mergeCell ref="AD29:AE29"/>
    <mergeCell ref="AF29:AG29"/>
    <mergeCell ref="AD21:AD22"/>
    <mergeCell ref="AE21:AE22"/>
    <mergeCell ref="AD23:AD25"/>
    <mergeCell ref="AE23:AE25"/>
    <mergeCell ref="AD27:AE27"/>
    <mergeCell ref="AD14:AD15"/>
    <mergeCell ref="AE14:AE15"/>
    <mergeCell ref="W342:X342"/>
    <mergeCell ref="Y342:Z342"/>
    <mergeCell ref="W344:Z344"/>
    <mergeCell ref="X345:Y345"/>
    <mergeCell ref="X346:Y346"/>
    <mergeCell ref="Y339:Z339"/>
    <mergeCell ref="W340:X340"/>
    <mergeCell ref="Y340:Z340"/>
    <mergeCell ref="W341:X341"/>
    <mergeCell ref="Y341:Z341"/>
    <mergeCell ref="W333:W334"/>
    <mergeCell ref="X333:X334"/>
    <mergeCell ref="W335:W337"/>
    <mergeCell ref="X335:X337"/>
    <mergeCell ref="W339:X339"/>
    <mergeCell ref="W326:W327"/>
    <mergeCell ref="X326:X327"/>
    <mergeCell ref="W328:W330"/>
    <mergeCell ref="X328:X330"/>
    <mergeCell ref="W331:W332"/>
    <mergeCell ref="X331:X332"/>
    <mergeCell ref="W320:Z320"/>
    <mergeCell ref="W321:X321"/>
    <mergeCell ref="W322:W325"/>
    <mergeCell ref="X322:X323"/>
    <mergeCell ref="X324:X325"/>
    <mergeCell ref="X314:Z314"/>
    <mergeCell ref="X315:Z315"/>
    <mergeCell ref="X316:Z316"/>
    <mergeCell ref="X317:Z317"/>
    <mergeCell ref="X318:Z318"/>
    <mergeCell ref="X303:Y303"/>
    <mergeCell ref="X304:Y304"/>
    <mergeCell ref="W305:X305"/>
    <mergeCell ref="Y305:Z305"/>
    <mergeCell ref="W307:Z307"/>
    <mergeCell ref="W298:X298"/>
    <mergeCell ref="Y298:Z298"/>
    <mergeCell ref="W300:Z300"/>
    <mergeCell ref="X301:Y301"/>
    <mergeCell ref="X302:Y302"/>
    <mergeCell ref="Y295:Z295"/>
    <mergeCell ref="W296:X296"/>
    <mergeCell ref="Y296:Z296"/>
    <mergeCell ref="W297:X297"/>
    <mergeCell ref="Y297:Z297"/>
    <mergeCell ref="W289:W290"/>
    <mergeCell ref="X289:X290"/>
    <mergeCell ref="W291:W293"/>
    <mergeCell ref="X291:X293"/>
    <mergeCell ref="W295:X295"/>
    <mergeCell ref="W282:W283"/>
    <mergeCell ref="X282:X283"/>
    <mergeCell ref="W284:W286"/>
    <mergeCell ref="X284:X286"/>
    <mergeCell ref="W287:W288"/>
    <mergeCell ref="X287:X288"/>
    <mergeCell ref="W276:Z276"/>
    <mergeCell ref="W277:X277"/>
    <mergeCell ref="W278:W281"/>
    <mergeCell ref="X278:X279"/>
    <mergeCell ref="X280:X281"/>
    <mergeCell ref="X270:Z270"/>
    <mergeCell ref="X271:Z271"/>
    <mergeCell ref="X272:Z272"/>
    <mergeCell ref="X273:Z273"/>
    <mergeCell ref="X274:Z274"/>
    <mergeCell ref="X258:Y258"/>
    <mergeCell ref="X259:Y259"/>
    <mergeCell ref="W260:X260"/>
    <mergeCell ref="Y260:Z260"/>
    <mergeCell ref="W262:Z262"/>
    <mergeCell ref="W253:X253"/>
    <mergeCell ref="Y253:Z253"/>
    <mergeCell ref="W255:Z255"/>
    <mergeCell ref="X256:Y256"/>
    <mergeCell ref="X257:Y257"/>
    <mergeCell ref="Y250:Z250"/>
    <mergeCell ref="W251:X251"/>
    <mergeCell ref="Y251:Z251"/>
    <mergeCell ref="W252:X252"/>
    <mergeCell ref="Y252:Z252"/>
    <mergeCell ref="W244:W245"/>
    <mergeCell ref="X244:X245"/>
    <mergeCell ref="W246:W248"/>
    <mergeCell ref="X246:X248"/>
    <mergeCell ref="W250:X250"/>
    <mergeCell ref="W237:W238"/>
    <mergeCell ref="X237:X238"/>
    <mergeCell ref="W239:W241"/>
    <mergeCell ref="X239:X241"/>
    <mergeCell ref="W242:W243"/>
    <mergeCell ref="X242:X243"/>
    <mergeCell ref="W231:Z231"/>
    <mergeCell ref="W232:X232"/>
    <mergeCell ref="W233:W236"/>
    <mergeCell ref="X233:X234"/>
    <mergeCell ref="X235:X236"/>
    <mergeCell ref="X225:Z225"/>
    <mergeCell ref="X226:Z226"/>
    <mergeCell ref="X227:Z227"/>
    <mergeCell ref="X228:Z228"/>
    <mergeCell ref="X229:Z229"/>
    <mergeCell ref="X213:Y213"/>
    <mergeCell ref="X214:Y214"/>
    <mergeCell ref="W215:X215"/>
    <mergeCell ref="Y215:Z215"/>
    <mergeCell ref="W217:Z217"/>
    <mergeCell ref="W208:X208"/>
    <mergeCell ref="Y208:Z208"/>
    <mergeCell ref="W210:Z210"/>
    <mergeCell ref="X211:Y211"/>
    <mergeCell ref="X212:Y212"/>
    <mergeCell ref="Y205:Z205"/>
    <mergeCell ref="W206:X206"/>
    <mergeCell ref="Y206:Z206"/>
    <mergeCell ref="W207:X207"/>
    <mergeCell ref="Y207:Z207"/>
    <mergeCell ref="W199:W200"/>
    <mergeCell ref="X199:X200"/>
    <mergeCell ref="W201:W203"/>
    <mergeCell ref="X201:X203"/>
    <mergeCell ref="W205:X205"/>
    <mergeCell ref="W192:W193"/>
    <mergeCell ref="X192:X193"/>
    <mergeCell ref="W194:W196"/>
    <mergeCell ref="X194:X196"/>
    <mergeCell ref="W197:W198"/>
    <mergeCell ref="X197:X198"/>
    <mergeCell ref="W186:Z186"/>
    <mergeCell ref="W187:X187"/>
    <mergeCell ref="W188:W191"/>
    <mergeCell ref="X188:X189"/>
    <mergeCell ref="X190:X191"/>
    <mergeCell ref="X180:Z180"/>
    <mergeCell ref="X181:Z181"/>
    <mergeCell ref="X182:Z182"/>
    <mergeCell ref="X183:Z183"/>
    <mergeCell ref="X184:Z184"/>
    <mergeCell ref="X169:Y169"/>
    <mergeCell ref="X170:Y170"/>
    <mergeCell ref="W171:X171"/>
    <mergeCell ref="Y171:Z171"/>
    <mergeCell ref="W173:Z173"/>
    <mergeCell ref="W164:X164"/>
    <mergeCell ref="Y164:Z164"/>
    <mergeCell ref="W166:Z166"/>
    <mergeCell ref="X167:Y167"/>
    <mergeCell ref="X168:Y168"/>
    <mergeCell ref="Y161:Z161"/>
    <mergeCell ref="W162:X162"/>
    <mergeCell ref="Y162:Z162"/>
    <mergeCell ref="W163:X163"/>
    <mergeCell ref="Y163:Z163"/>
    <mergeCell ref="W155:W156"/>
    <mergeCell ref="X155:X156"/>
    <mergeCell ref="W157:W159"/>
    <mergeCell ref="X157:X159"/>
    <mergeCell ref="W161:X161"/>
    <mergeCell ref="W148:W149"/>
    <mergeCell ref="X148:X149"/>
    <mergeCell ref="W150:W152"/>
    <mergeCell ref="X150:X152"/>
    <mergeCell ref="W153:W154"/>
    <mergeCell ref="X153:X154"/>
    <mergeCell ref="W142:Z142"/>
    <mergeCell ref="W143:X143"/>
    <mergeCell ref="W144:W147"/>
    <mergeCell ref="X144:X145"/>
    <mergeCell ref="X146:X147"/>
    <mergeCell ref="X136:Z136"/>
    <mergeCell ref="X137:Z137"/>
    <mergeCell ref="X138:Z138"/>
    <mergeCell ref="X139:Z139"/>
    <mergeCell ref="X140:Z140"/>
    <mergeCell ref="X124:Y124"/>
    <mergeCell ref="X125:Y125"/>
    <mergeCell ref="W126:X126"/>
    <mergeCell ref="Y126:Z126"/>
    <mergeCell ref="W128:Z128"/>
    <mergeCell ref="W119:X119"/>
    <mergeCell ref="Y119:Z119"/>
    <mergeCell ref="W121:Z121"/>
    <mergeCell ref="X122:Y122"/>
    <mergeCell ref="X123:Y123"/>
    <mergeCell ref="Y116:Z116"/>
    <mergeCell ref="W117:X117"/>
    <mergeCell ref="Y117:Z117"/>
    <mergeCell ref="W118:X118"/>
    <mergeCell ref="Y118:Z118"/>
    <mergeCell ref="W110:W111"/>
    <mergeCell ref="X110:X111"/>
    <mergeCell ref="W112:W114"/>
    <mergeCell ref="X112:X114"/>
    <mergeCell ref="W116:X116"/>
    <mergeCell ref="W103:W104"/>
    <mergeCell ref="X103:X104"/>
    <mergeCell ref="W105:W107"/>
    <mergeCell ref="X105:X107"/>
    <mergeCell ref="W108:W109"/>
    <mergeCell ref="X108:X109"/>
    <mergeCell ref="W97:Z97"/>
    <mergeCell ref="W98:X98"/>
    <mergeCell ref="W99:W102"/>
    <mergeCell ref="X99:X100"/>
    <mergeCell ref="X101:X102"/>
    <mergeCell ref="X91:Z91"/>
    <mergeCell ref="X92:Z92"/>
    <mergeCell ref="X93:Z93"/>
    <mergeCell ref="X94:Z94"/>
    <mergeCell ref="X95:Z95"/>
    <mergeCell ref="X80:Y80"/>
    <mergeCell ref="X81:Y81"/>
    <mergeCell ref="W82:X82"/>
    <mergeCell ref="Y82:Z82"/>
    <mergeCell ref="W84:Z84"/>
    <mergeCell ref="W75:X75"/>
    <mergeCell ref="Y75:Z75"/>
    <mergeCell ref="W77:Z77"/>
    <mergeCell ref="X78:Y78"/>
    <mergeCell ref="X79:Y79"/>
    <mergeCell ref="Y72:Z72"/>
    <mergeCell ref="W73:X73"/>
    <mergeCell ref="Y73:Z73"/>
    <mergeCell ref="W74:X74"/>
    <mergeCell ref="Y74:Z74"/>
    <mergeCell ref="W66:W67"/>
    <mergeCell ref="X66:X67"/>
    <mergeCell ref="W68:W70"/>
    <mergeCell ref="X68:X70"/>
    <mergeCell ref="W72:X72"/>
    <mergeCell ref="W59:W60"/>
    <mergeCell ref="X59:X60"/>
    <mergeCell ref="W61:W63"/>
    <mergeCell ref="X61:X63"/>
    <mergeCell ref="W64:W65"/>
    <mergeCell ref="X64:X65"/>
    <mergeCell ref="W53:Z53"/>
    <mergeCell ref="W54:X54"/>
    <mergeCell ref="W55:W58"/>
    <mergeCell ref="X55:X56"/>
    <mergeCell ref="X57:X58"/>
    <mergeCell ref="X47:Z47"/>
    <mergeCell ref="X48:Z48"/>
    <mergeCell ref="X49:Z49"/>
    <mergeCell ref="X50:Z50"/>
    <mergeCell ref="X51:Z51"/>
    <mergeCell ref="X36:Y36"/>
    <mergeCell ref="W37:X37"/>
    <mergeCell ref="Y37:Z37"/>
    <mergeCell ref="W39:Z39"/>
    <mergeCell ref="W30:X30"/>
    <mergeCell ref="Y30:Z30"/>
    <mergeCell ref="W32:Z32"/>
    <mergeCell ref="X33:Y33"/>
    <mergeCell ref="X34:Y34"/>
    <mergeCell ref="Y27:Z27"/>
    <mergeCell ref="W28:X28"/>
    <mergeCell ref="Y28:Z28"/>
    <mergeCell ref="W29:X29"/>
    <mergeCell ref="Y29:Z29"/>
    <mergeCell ref="W21:W22"/>
    <mergeCell ref="X21:X22"/>
    <mergeCell ref="W23:W25"/>
    <mergeCell ref="X23:X25"/>
    <mergeCell ref="W27:X27"/>
    <mergeCell ref="W14:W15"/>
    <mergeCell ref="X14:X15"/>
    <mergeCell ref="W16:W18"/>
    <mergeCell ref="X16:X18"/>
    <mergeCell ref="W19:W20"/>
    <mergeCell ref="X19:X20"/>
    <mergeCell ref="W8:Z8"/>
    <mergeCell ref="W9:X9"/>
    <mergeCell ref="W10:W13"/>
    <mergeCell ref="X10:X11"/>
    <mergeCell ref="X12:X13"/>
    <mergeCell ref="X2:Z2"/>
    <mergeCell ref="X3:Z3"/>
    <mergeCell ref="X4:Z4"/>
    <mergeCell ref="X5:Z5"/>
    <mergeCell ref="X6:Z6"/>
    <mergeCell ref="X35:Y35"/>
    <mergeCell ref="Q347:R347"/>
    <mergeCell ref="Q348:R348"/>
    <mergeCell ref="P349:Q349"/>
    <mergeCell ref="R349:S349"/>
    <mergeCell ref="P351:S351"/>
    <mergeCell ref="O357:T357"/>
    <mergeCell ref="P342:Q342"/>
    <mergeCell ref="R342:S342"/>
    <mergeCell ref="P344:S344"/>
    <mergeCell ref="Q345:R345"/>
    <mergeCell ref="Q346:R346"/>
    <mergeCell ref="R339:S339"/>
    <mergeCell ref="P340:Q340"/>
    <mergeCell ref="R340:S340"/>
    <mergeCell ref="P341:Q341"/>
    <mergeCell ref="R341:S341"/>
    <mergeCell ref="P333:P334"/>
    <mergeCell ref="Q333:Q334"/>
    <mergeCell ref="P335:P337"/>
    <mergeCell ref="Q335:Q337"/>
    <mergeCell ref="P339:Q339"/>
    <mergeCell ref="P326:P327"/>
    <mergeCell ref="Q326:Q327"/>
    <mergeCell ref="P328:P330"/>
    <mergeCell ref="Q328:Q330"/>
    <mergeCell ref="P331:P332"/>
    <mergeCell ref="Q331:Q332"/>
    <mergeCell ref="P320:S320"/>
    <mergeCell ref="P321:Q321"/>
    <mergeCell ref="P322:P325"/>
    <mergeCell ref="Q322:Q323"/>
    <mergeCell ref="Q324:Q325"/>
    <mergeCell ref="Q314:S314"/>
    <mergeCell ref="Q315:S315"/>
    <mergeCell ref="Q316:S316"/>
    <mergeCell ref="Q317:S317"/>
    <mergeCell ref="Q318:S318"/>
    <mergeCell ref="Q303:R303"/>
    <mergeCell ref="Q304:R304"/>
    <mergeCell ref="P305:Q305"/>
    <mergeCell ref="R305:S305"/>
    <mergeCell ref="P307:S307"/>
    <mergeCell ref="O312:T312"/>
    <mergeCell ref="P298:Q298"/>
    <mergeCell ref="R298:S298"/>
    <mergeCell ref="P300:S300"/>
    <mergeCell ref="Q301:R301"/>
    <mergeCell ref="Q302:R302"/>
    <mergeCell ref="R295:S295"/>
    <mergeCell ref="P296:Q296"/>
    <mergeCell ref="R296:S296"/>
    <mergeCell ref="P297:Q297"/>
    <mergeCell ref="R297:S297"/>
    <mergeCell ref="P289:P290"/>
    <mergeCell ref="Q289:Q290"/>
    <mergeCell ref="P291:P293"/>
    <mergeCell ref="Q291:Q293"/>
    <mergeCell ref="P295:Q295"/>
    <mergeCell ref="P282:P283"/>
    <mergeCell ref="Q282:Q283"/>
    <mergeCell ref="P284:P286"/>
    <mergeCell ref="Q284:Q286"/>
    <mergeCell ref="P287:P288"/>
    <mergeCell ref="Q287:Q288"/>
    <mergeCell ref="P276:S276"/>
    <mergeCell ref="P277:Q277"/>
    <mergeCell ref="P278:P281"/>
    <mergeCell ref="Q278:Q279"/>
    <mergeCell ref="Q280:Q281"/>
    <mergeCell ref="Q270:S270"/>
    <mergeCell ref="Q271:S271"/>
    <mergeCell ref="Q272:S272"/>
    <mergeCell ref="Q273:S273"/>
    <mergeCell ref="Q274:S274"/>
    <mergeCell ref="Q258:R258"/>
    <mergeCell ref="Q259:R259"/>
    <mergeCell ref="P260:Q260"/>
    <mergeCell ref="R260:S260"/>
    <mergeCell ref="P262:S262"/>
    <mergeCell ref="P253:Q253"/>
    <mergeCell ref="R253:S253"/>
    <mergeCell ref="P255:S255"/>
    <mergeCell ref="Q256:R256"/>
    <mergeCell ref="Q257:R257"/>
    <mergeCell ref="O267:T267"/>
    <mergeCell ref="R250:S250"/>
    <mergeCell ref="P251:Q251"/>
    <mergeCell ref="R251:S251"/>
    <mergeCell ref="P252:Q252"/>
    <mergeCell ref="R252:S252"/>
    <mergeCell ref="P244:P245"/>
    <mergeCell ref="Q244:Q245"/>
    <mergeCell ref="P246:P248"/>
    <mergeCell ref="Q246:Q248"/>
    <mergeCell ref="P250:Q250"/>
    <mergeCell ref="P237:P238"/>
    <mergeCell ref="Q237:Q238"/>
    <mergeCell ref="P239:P241"/>
    <mergeCell ref="Q239:Q241"/>
    <mergeCell ref="P242:P243"/>
    <mergeCell ref="Q242:Q243"/>
    <mergeCell ref="P231:S231"/>
    <mergeCell ref="P232:Q232"/>
    <mergeCell ref="P233:P236"/>
    <mergeCell ref="Q233:Q234"/>
    <mergeCell ref="Q235:Q236"/>
    <mergeCell ref="Q225:S225"/>
    <mergeCell ref="Q226:S226"/>
    <mergeCell ref="Q227:S227"/>
    <mergeCell ref="Q228:S228"/>
    <mergeCell ref="Q229:S229"/>
    <mergeCell ref="Q213:R213"/>
    <mergeCell ref="Q214:R214"/>
    <mergeCell ref="P215:Q215"/>
    <mergeCell ref="R215:S215"/>
    <mergeCell ref="P217:S217"/>
    <mergeCell ref="O223:T223"/>
    <mergeCell ref="P208:Q208"/>
    <mergeCell ref="R208:S208"/>
    <mergeCell ref="P210:S210"/>
    <mergeCell ref="Q211:R211"/>
    <mergeCell ref="Q212:R212"/>
    <mergeCell ref="R205:S205"/>
    <mergeCell ref="P206:Q206"/>
    <mergeCell ref="R206:S206"/>
    <mergeCell ref="P207:Q207"/>
    <mergeCell ref="R207:S207"/>
    <mergeCell ref="P199:P200"/>
    <mergeCell ref="Q199:Q200"/>
    <mergeCell ref="P201:P203"/>
    <mergeCell ref="Q201:Q203"/>
    <mergeCell ref="P205:Q205"/>
    <mergeCell ref="P192:P193"/>
    <mergeCell ref="Q192:Q193"/>
    <mergeCell ref="P194:P196"/>
    <mergeCell ref="Q194:Q196"/>
    <mergeCell ref="P197:P198"/>
    <mergeCell ref="Q197:Q198"/>
    <mergeCell ref="P186:S186"/>
    <mergeCell ref="P187:Q187"/>
    <mergeCell ref="P188:P191"/>
    <mergeCell ref="Q188:Q189"/>
    <mergeCell ref="Q190:Q191"/>
    <mergeCell ref="Q180:S180"/>
    <mergeCell ref="Q181:S181"/>
    <mergeCell ref="Q182:S182"/>
    <mergeCell ref="Q183:S183"/>
    <mergeCell ref="Q184:S184"/>
    <mergeCell ref="Q169:R169"/>
    <mergeCell ref="Q170:R170"/>
    <mergeCell ref="P171:Q171"/>
    <mergeCell ref="R171:S171"/>
    <mergeCell ref="P173:S173"/>
    <mergeCell ref="P164:Q164"/>
    <mergeCell ref="R164:S164"/>
    <mergeCell ref="P166:S166"/>
    <mergeCell ref="Q167:R167"/>
    <mergeCell ref="Q168:R168"/>
    <mergeCell ref="O178:T178"/>
    <mergeCell ref="R161:S161"/>
    <mergeCell ref="P162:Q162"/>
    <mergeCell ref="R162:S162"/>
    <mergeCell ref="P163:Q163"/>
    <mergeCell ref="R163:S163"/>
    <mergeCell ref="P155:P156"/>
    <mergeCell ref="Q155:Q156"/>
    <mergeCell ref="P157:P159"/>
    <mergeCell ref="Q157:Q159"/>
    <mergeCell ref="P161:Q161"/>
    <mergeCell ref="P148:P149"/>
    <mergeCell ref="Q148:Q149"/>
    <mergeCell ref="P150:P152"/>
    <mergeCell ref="Q150:Q152"/>
    <mergeCell ref="P153:P154"/>
    <mergeCell ref="Q153:Q154"/>
    <mergeCell ref="P142:S142"/>
    <mergeCell ref="P143:Q143"/>
    <mergeCell ref="P144:P147"/>
    <mergeCell ref="Q144:Q145"/>
    <mergeCell ref="Q146:Q147"/>
    <mergeCell ref="Q136:S136"/>
    <mergeCell ref="Q137:S137"/>
    <mergeCell ref="Q138:S138"/>
    <mergeCell ref="Q139:S139"/>
    <mergeCell ref="Q140:S140"/>
    <mergeCell ref="Q124:R124"/>
    <mergeCell ref="Q125:R125"/>
    <mergeCell ref="P126:Q126"/>
    <mergeCell ref="R126:S126"/>
    <mergeCell ref="P128:S128"/>
    <mergeCell ref="P75:Q75"/>
    <mergeCell ref="R75:S75"/>
    <mergeCell ref="P77:S77"/>
    <mergeCell ref="Q78:R78"/>
    <mergeCell ref="Q79:R79"/>
    <mergeCell ref="P119:Q119"/>
    <mergeCell ref="R119:S119"/>
    <mergeCell ref="P121:S121"/>
    <mergeCell ref="Q122:R122"/>
    <mergeCell ref="Q123:R123"/>
    <mergeCell ref="R116:S116"/>
    <mergeCell ref="P117:Q117"/>
    <mergeCell ref="R117:S117"/>
    <mergeCell ref="P118:Q118"/>
    <mergeCell ref="R118:S118"/>
    <mergeCell ref="P110:P111"/>
    <mergeCell ref="Q110:Q111"/>
    <mergeCell ref="P112:P114"/>
    <mergeCell ref="Q112:Q114"/>
    <mergeCell ref="P116:Q116"/>
    <mergeCell ref="P103:P104"/>
    <mergeCell ref="Q103:Q104"/>
    <mergeCell ref="P105:P107"/>
    <mergeCell ref="Q105:Q107"/>
    <mergeCell ref="P108:P109"/>
    <mergeCell ref="Q108:Q109"/>
    <mergeCell ref="R72:S72"/>
    <mergeCell ref="P73:Q73"/>
    <mergeCell ref="R73:S73"/>
    <mergeCell ref="P74:Q74"/>
    <mergeCell ref="R74:S74"/>
    <mergeCell ref="P66:P67"/>
    <mergeCell ref="Q66:Q67"/>
    <mergeCell ref="P68:P70"/>
    <mergeCell ref="Q68:Q70"/>
    <mergeCell ref="P72:Q72"/>
    <mergeCell ref="P59:P60"/>
    <mergeCell ref="Q59:Q60"/>
    <mergeCell ref="P61:P63"/>
    <mergeCell ref="Q61:Q63"/>
    <mergeCell ref="P64:P65"/>
    <mergeCell ref="Q64:Q65"/>
    <mergeCell ref="P53:S53"/>
    <mergeCell ref="P54:Q54"/>
    <mergeCell ref="P55:P58"/>
    <mergeCell ref="Q55:Q56"/>
    <mergeCell ref="Q57:Q58"/>
    <mergeCell ref="P8:S8"/>
    <mergeCell ref="P9:Q9"/>
    <mergeCell ref="P10:P13"/>
    <mergeCell ref="Q10:Q11"/>
    <mergeCell ref="Q12:Q13"/>
    <mergeCell ref="Q2:S2"/>
    <mergeCell ref="Q3:S3"/>
    <mergeCell ref="Q4:S4"/>
    <mergeCell ref="Q5:S5"/>
    <mergeCell ref="Q6:S6"/>
    <mergeCell ref="Q47:S47"/>
    <mergeCell ref="Q48:S48"/>
    <mergeCell ref="Q49:S49"/>
    <mergeCell ref="Q50:S50"/>
    <mergeCell ref="Q51:S51"/>
    <mergeCell ref="Q35:R35"/>
    <mergeCell ref="Q36:R36"/>
    <mergeCell ref="P37:Q37"/>
    <mergeCell ref="R37:S37"/>
    <mergeCell ref="P39:S39"/>
    <mergeCell ref="P30:Q30"/>
    <mergeCell ref="R30:S30"/>
    <mergeCell ref="P32:S32"/>
    <mergeCell ref="Q33:R33"/>
    <mergeCell ref="Q34:R34"/>
    <mergeCell ref="R27:S27"/>
    <mergeCell ref="P28:Q28"/>
    <mergeCell ref="R28:S28"/>
    <mergeCell ref="P29:Q29"/>
    <mergeCell ref="R29:S29"/>
    <mergeCell ref="J347:K347"/>
    <mergeCell ref="J348:K348"/>
    <mergeCell ref="I349:J349"/>
    <mergeCell ref="K349:L349"/>
    <mergeCell ref="I351:L351"/>
    <mergeCell ref="H357:M357"/>
    <mergeCell ref="P21:P22"/>
    <mergeCell ref="Q21:Q22"/>
    <mergeCell ref="P23:P25"/>
    <mergeCell ref="Q23:Q25"/>
    <mergeCell ref="P27:Q27"/>
    <mergeCell ref="P14:P15"/>
    <mergeCell ref="Q14:Q15"/>
    <mergeCell ref="P16:P18"/>
    <mergeCell ref="Q16:Q18"/>
    <mergeCell ref="P19:P20"/>
    <mergeCell ref="Q19:Q20"/>
    <mergeCell ref="P97:S97"/>
    <mergeCell ref="P98:Q98"/>
    <mergeCell ref="P99:P102"/>
    <mergeCell ref="Q99:Q100"/>
    <mergeCell ref="Q101:Q102"/>
    <mergeCell ref="Q91:S91"/>
    <mergeCell ref="Q92:S92"/>
    <mergeCell ref="Q93:S93"/>
    <mergeCell ref="Q94:S94"/>
    <mergeCell ref="Q95:S95"/>
    <mergeCell ref="Q80:R80"/>
    <mergeCell ref="Q81:R81"/>
    <mergeCell ref="P82:Q82"/>
    <mergeCell ref="R82:S82"/>
    <mergeCell ref="P84:S84"/>
    <mergeCell ref="I342:J342"/>
    <mergeCell ref="K342:L342"/>
    <mergeCell ref="I344:L344"/>
    <mergeCell ref="J345:K345"/>
    <mergeCell ref="J346:K346"/>
    <mergeCell ref="K339:L339"/>
    <mergeCell ref="I340:J340"/>
    <mergeCell ref="K340:L340"/>
    <mergeCell ref="I341:J341"/>
    <mergeCell ref="K341:L341"/>
    <mergeCell ref="I333:I334"/>
    <mergeCell ref="J333:J334"/>
    <mergeCell ref="I335:I337"/>
    <mergeCell ref="J335:J337"/>
    <mergeCell ref="I339:J339"/>
    <mergeCell ref="I326:I327"/>
    <mergeCell ref="J326:J327"/>
    <mergeCell ref="I328:I330"/>
    <mergeCell ref="J328:J330"/>
    <mergeCell ref="I331:I332"/>
    <mergeCell ref="J331:J332"/>
    <mergeCell ref="I320:L320"/>
    <mergeCell ref="I321:J321"/>
    <mergeCell ref="I322:I325"/>
    <mergeCell ref="J322:J323"/>
    <mergeCell ref="J324:J325"/>
    <mergeCell ref="J314:L314"/>
    <mergeCell ref="J315:L315"/>
    <mergeCell ref="J316:L316"/>
    <mergeCell ref="J317:L317"/>
    <mergeCell ref="J318:L318"/>
    <mergeCell ref="J303:K303"/>
    <mergeCell ref="J304:K304"/>
    <mergeCell ref="I305:J305"/>
    <mergeCell ref="K305:L305"/>
    <mergeCell ref="I307:L307"/>
    <mergeCell ref="I298:J298"/>
    <mergeCell ref="K298:L298"/>
    <mergeCell ref="I300:L300"/>
    <mergeCell ref="J301:K301"/>
    <mergeCell ref="J302:K302"/>
    <mergeCell ref="H312:M312"/>
    <mergeCell ref="K295:L295"/>
    <mergeCell ref="I296:J296"/>
    <mergeCell ref="K296:L296"/>
    <mergeCell ref="I297:J297"/>
    <mergeCell ref="K297:L297"/>
    <mergeCell ref="I289:I290"/>
    <mergeCell ref="J289:J290"/>
    <mergeCell ref="I291:I293"/>
    <mergeCell ref="J291:J293"/>
    <mergeCell ref="I295:J295"/>
    <mergeCell ref="I282:I283"/>
    <mergeCell ref="J282:J283"/>
    <mergeCell ref="I284:I286"/>
    <mergeCell ref="J284:J286"/>
    <mergeCell ref="I287:I288"/>
    <mergeCell ref="J287:J288"/>
    <mergeCell ref="I276:L276"/>
    <mergeCell ref="I277:J277"/>
    <mergeCell ref="I278:I281"/>
    <mergeCell ref="J278:J279"/>
    <mergeCell ref="J280:J281"/>
    <mergeCell ref="J270:L270"/>
    <mergeCell ref="J271:L271"/>
    <mergeCell ref="J272:L272"/>
    <mergeCell ref="J273:L273"/>
    <mergeCell ref="J274:L274"/>
    <mergeCell ref="J258:K258"/>
    <mergeCell ref="J259:K259"/>
    <mergeCell ref="I260:J260"/>
    <mergeCell ref="K260:L260"/>
    <mergeCell ref="I262:L262"/>
    <mergeCell ref="I253:J253"/>
    <mergeCell ref="K253:L253"/>
    <mergeCell ref="I255:L255"/>
    <mergeCell ref="J256:K256"/>
    <mergeCell ref="J257:K257"/>
    <mergeCell ref="K250:L250"/>
    <mergeCell ref="I251:J251"/>
    <mergeCell ref="K251:L251"/>
    <mergeCell ref="I252:J252"/>
    <mergeCell ref="K252:L252"/>
    <mergeCell ref="H267:M267"/>
    <mergeCell ref="I244:I245"/>
    <mergeCell ref="J244:J245"/>
    <mergeCell ref="I246:I248"/>
    <mergeCell ref="J246:J248"/>
    <mergeCell ref="I250:J250"/>
    <mergeCell ref="I237:I238"/>
    <mergeCell ref="J237:J238"/>
    <mergeCell ref="I239:I241"/>
    <mergeCell ref="J239:J241"/>
    <mergeCell ref="I242:I243"/>
    <mergeCell ref="J242:J243"/>
    <mergeCell ref="I231:L231"/>
    <mergeCell ref="I232:J232"/>
    <mergeCell ref="I233:I236"/>
    <mergeCell ref="J233:J234"/>
    <mergeCell ref="J235:J236"/>
    <mergeCell ref="J225:L225"/>
    <mergeCell ref="J226:L226"/>
    <mergeCell ref="J227:L227"/>
    <mergeCell ref="J228:L228"/>
    <mergeCell ref="J229:L229"/>
    <mergeCell ref="J213:K213"/>
    <mergeCell ref="J214:K214"/>
    <mergeCell ref="I215:J215"/>
    <mergeCell ref="K215:L215"/>
    <mergeCell ref="I217:L217"/>
    <mergeCell ref="H223:M223"/>
    <mergeCell ref="I208:J208"/>
    <mergeCell ref="K208:L208"/>
    <mergeCell ref="I210:L210"/>
    <mergeCell ref="J211:K211"/>
    <mergeCell ref="J212:K212"/>
    <mergeCell ref="K205:L205"/>
    <mergeCell ref="I206:J206"/>
    <mergeCell ref="K206:L206"/>
    <mergeCell ref="I207:J207"/>
    <mergeCell ref="K207:L207"/>
    <mergeCell ref="I199:I200"/>
    <mergeCell ref="J199:J200"/>
    <mergeCell ref="I201:I203"/>
    <mergeCell ref="J201:J203"/>
    <mergeCell ref="I205:J205"/>
    <mergeCell ref="I192:I193"/>
    <mergeCell ref="J192:J193"/>
    <mergeCell ref="I194:I196"/>
    <mergeCell ref="J194:J196"/>
    <mergeCell ref="I197:I198"/>
    <mergeCell ref="J197:J198"/>
    <mergeCell ref="I186:L186"/>
    <mergeCell ref="I187:J187"/>
    <mergeCell ref="I188:I191"/>
    <mergeCell ref="J188:J189"/>
    <mergeCell ref="J190:J191"/>
    <mergeCell ref="J180:L180"/>
    <mergeCell ref="J181:L181"/>
    <mergeCell ref="J182:L182"/>
    <mergeCell ref="J183:L183"/>
    <mergeCell ref="J184:L184"/>
    <mergeCell ref="J169:K169"/>
    <mergeCell ref="J170:K170"/>
    <mergeCell ref="I171:J171"/>
    <mergeCell ref="K171:L171"/>
    <mergeCell ref="I173:L173"/>
    <mergeCell ref="I164:J164"/>
    <mergeCell ref="K164:L164"/>
    <mergeCell ref="I166:L166"/>
    <mergeCell ref="J167:K167"/>
    <mergeCell ref="J168:K168"/>
    <mergeCell ref="H178:M178"/>
    <mergeCell ref="K161:L161"/>
    <mergeCell ref="I162:J162"/>
    <mergeCell ref="K162:L162"/>
    <mergeCell ref="I163:J163"/>
    <mergeCell ref="K163:L163"/>
    <mergeCell ref="I155:I156"/>
    <mergeCell ref="J155:J156"/>
    <mergeCell ref="I157:I159"/>
    <mergeCell ref="J157:J159"/>
    <mergeCell ref="I161:J161"/>
    <mergeCell ref="I148:I149"/>
    <mergeCell ref="J148:J149"/>
    <mergeCell ref="I150:I152"/>
    <mergeCell ref="J150:J152"/>
    <mergeCell ref="I153:I154"/>
    <mergeCell ref="J153:J154"/>
    <mergeCell ref="I142:L142"/>
    <mergeCell ref="I143:J143"/>
    <mergeCell ref="I144:I147"/>
    <mergeCell ref="J144:J145"/>
    <mergeCell ref="J146:J147"/>
    <mergeCell ref="J136:L136"/>
    <mergeCell ref="J137:L137"/>
    <mergeCell ref="J138:L138"/>
    <mergeCell ref="J139:L139"/>
    <mergeCell ref="J140:L140"/>
    <mergeCell ref="J124:K124"/>
    <mergeCell ref="J125:K125"/>
    <mergeCell ref="I126:J126"/>
    <mergeCell ref="K126:L126"/>
    <mergeCell ref="I128:L128"/>
    <mergeCell ref="I119:J119"/>
    <mergeCell ref="K119:L119"/>
    <mergeCell ref="I121:L121"/>
    <mergeCell ref="J122:K122"/>
    <mergeCell ref="J123:K123"/>
    <mergeCell ref="K116:L116"/>
    <mergeCell ref="I117:J117"/>
    <mergeCell ref="K117:L117"/>
    <mergeCell ref="I118:J118"/>
    <mergeCell ref="K118:L118"/>
    <mergeCell ref="I110:I111"/>
    <mergeCell ref="J110:J111"/>
    <mergeCell ref="I112:I114"/>
    <mergeCell ref="J112:J114"/>
    <mergeCell ref="I116:J116"/>
    <mergeCell ref="I103:I104"/>
    <mergeCell ref="J103:J104"/>
    <mergeCell ref="I105:I107"/>
    <mergeCell ref="J105:J107"/>
    <mergeCell ref="I108:I109"/>
    <mergeCell ref="J108:J109"/>
    <mergeCell ref="I97:L97"/>
    <mergeCell ref="I98:J98"/>
    <mergeCell ref="I99:I102"/>
    <mergeCell ref="J99:J100"/>
    <mergeCell ref="J101:J102"/>
    <mergeCell ref="J91:L91"/>
    <mergeCell ref="J92:L92"/>
    <mergeCell ref="J93:L93"/>
    <mergeCell ref="J94:L94"/>
    <mergeCell ref="J95:L95"/>
    <mergeCell ref="J80:K80"/>
    <mergeCell ref="J81:K81"/>
    <mergeCell ref="I82:J82"/>
    <mergeCell ref="K82:L82"/>
    <mergeCell ref="I84:L84"/>
    <mergeCell ref="I75:J75"/>
    <mergeCell ref="K75:L75"/>
    <mergeCell ref="I77:L77"/>
    <mergeCell ref="J78:K78"/>
    <mergeCell ref="J79:K79"/>
    <mergeCell ref="K72:L72"/>
    <mergeCell ref="I73:J73"/>
    <mergeCell ref="K73:L73"/>
    <mergeCell ref="I74:J74"/>
    <mergeCell ref="K74:L74"/>
    <mergeCell ref="I66:I67"/>
    <mergeCell ref="J66:J67"/>
    <mergeCell ref="I68:I70"/>
    <mergeCell ref="J68:J70"/>
    <mergeCell ref="I72:J72"/>
    <mergeCell ref="I59:I60"/>
    <mergeCell ref="J59:J60"/>
    <mergeCell ref="I61:I63"/>
    <mergeCell ref="J61:J63"/>
    <mergeCell ref="I64:I65"/>
    <mergeCell ref="J64:J65"/>
    <mergeCell ref="I53:L53"/>
    <mergeCell ref="I54:J54"/>
    <mergeCell ref="I55:I58"/>
    <mergeCell ref="J55:J56"/>
    <mergeCell ref="J57:J58"/>
    <mergeCell ref="J47:L47"/>
    <mergeCell ref="J48:L48"/>
    <mergeCell ref="J49:L49"/>
    <mergeCell ref="J50:L50"/>
    <mergeCell ref="J51:L51"/>
    <mergeCell ref="J36:K36"/>
    <mergeCell ref="I37:J37"/>
    <mergeCell ref="K37:L37"/>
    <mergeCell ref="I39:L39"/>
    <mergeCell ref="I30:J30"/>
    <mergeCell ref="K30:L30"/>
    <mergeCell ref="I32:L32"/>
    <mergeCell ref="J33:K33"/>
    <mergeCell ref="J34:K34"/>
    <mergeCell ref="K27:L27"/>
    <mergeCell ref="I28:J28"/>
    <mergeCell ref="K28:L28"/>
    <mergeCell ref="I29:J29"/>
    <mergeCell ref="K29:L29"/>
    <mergeCell ref="I21:I22"/>
    <mergeCell ref="J21:J22"/>
    <mergeCell ref="I23:I25"/>
    <mergeCell ref="J23:J25"/>
    <mergeCell ref="I27:J27"/>
    <mergeCell ref="I14:I15"/>
    <mergeCell ref="J14:J15"/>
    <mergeCell ref="I16:I18"/>
    <mergeCell ref="J16:J18"/>
    <mergeCell ref="I19:I20"/>
    <mergeCell ref="J19:J20"/>
    <mergeCell ref="I8:L8"/>
    <mergeCell ref="I9:J9"/>
    <mergeCell ref="I10:I13"/>
    <mergeCell ref="J10:J11"/>
    <mergeCell ref="J12:J13"/>
    <mergeCell ref="J2:L2"/>
    <mergeCell ref="J3:L3"/>
    <mergeCell ref="J4:L4"/>
    <mergeCell ref="J5:L5"/>
    <mergeCell ref="J6:L6"/>
    <mergeCell ref="J35:K35"/>
    <mergeCell ref="C347:D347"/>
    <mergeCell ref="C348:D348"/>
    <mergeCell ref="B349:C349"/>
    <mergeCell ref="D349:E349"/>
    <mergeCell ref="B351:E351"/>
    <mergeCell ref="A357:F357"/>
    <mergeCell ref="B342:C342"/>
    <mergeCell ref="D342:E342"/>
    <mergeCell ref="B344:E344"/>
    <mergeCell ref="C345:D345"/>
    <mergeCell ref="C346:D346"/>
    <mergeCell ref="D339:E339"/>
    <mergeCell ref="B340:C340"/>
    <mergeCell ref="D340:E340"/>
    <mergeCell ref="B341:C341"/>
    <mergeCell ref="D341:E341"/>
    <mergeCell ref="B333:B334"/>
    <mergeCell ref="C333:C334"/>
    <mergeCell ref="B335:B337"/>
    <mergeCell ref="C335:C337"/>
    <mergeCell ref="B339:C339"/>
    <mergeCell ref="B326:B327"/>
    <mergeCell ref="C326:C327"/>
    <mergeCell ref="B328:B330"/>
    <mergeCell ref="C328:C330"/>
    <mergeCell ref="B331:B332"/>
    <mergeCell ref="C331:C332"/>
    <mergeCell ref="B320:E320"/>
    <mergeCell ref="B321:C321"/>
    <mergeCell ref="B322:B325"/>
    <mergeCell ref="C322:C323"/>
    <mergeCell ref="C324:C325"/>
    <mergeCell ref="C314:E314"/>
    <mergeCell ref="C315:E315"/>
    <mergeCell ref="C316:E316"/>
    <mergeCell ref="C317:E317"/>
    <mergeCell ref="C318:E318"/>
    <mergeCell ref="C303:D303"/>
    <mergeCell ref="C304:D304"/>
    <mergeCell ref="B305:C305"/>
    <mergeCell ref="D305:E305"/>
    <mergeCell ref="B307:E307"/>
    <mergeCell ref="A312:F312"/>
    <mergeCell ref="B298:C298"/>
    <mergeCell ref="D298:E298"/>
    <mergeCell ref="B300:E300"/>
    <mergeCell ref="C301:D301"/>
    <mergeCell ref="C302:D302"/>
    <mergeCell ref="D295:E295"/>
    <mergeCell ref="B296:C296"/>
    <mergeCell ref="D296:E296"/>
    <mergeCell ref="B297:C297"/>
    <mergeCell ref="D297:E297"/>
    <mergeCell ref="B289:B290"/>
    <mergeCell ref="C289:C290"/>
    <mergeCell ref="B291:B293"/>
    <mergeCell ref="C291:C293"/>
    <mergeCell ref="B295:C295"/>
    <mergeCell ref="B282:B283"/>
    <mergeCell ref="C282:C283"/>
    <mergeCell ref="B284:B286"/>
    <mergeCell ref="C284:C286"/>
    <mergeCell ref="B287:B288"/>
    <mergeCell ref="C287:C288"/>
    <mergeCell ref="B276:E276"/>
    <mergeCell ref="B277:C277"/>
    <mergeCell ref="B278:B281"/>
    <mergeCell ref="C278:C279"/>
    <mergeCell ref="C280:C281"/>
    <mergeCell ref="C270:E270"/>
    <mergeCell ref="C271:E271"/>
    <mergeCell ref="C272:E272"/>
    <mergeCell ref="C273:E273"/>
    <mergeCell ref="C274:E274"/>
    <mergeCell ref="C258:D258"/>
    <mergeCell ref="C259:D259"/>
    <mergeCell ref="B260:C260"/>
    <mergeCell ref="D260:E260"/>
    <mergeCell ref="B262:E262"/>
    <mergeCell ref="B253:C253"/>
    <mergeCell ref="D253:E253"/>
    <mergeCell ref="B255:E255"/>
    <mergeCell ref="C256:D256"/>
    <mergeCell ref="C257:D257"/>
    <mergeCell ref="A267:F267"/>
    <mergeCell ref="D250:E250"/>
    <mergeCell ref="B251:C251"/>
    <mergeCell ref="D251:E251"/>
    <mergeCell ref="B252:C252"/>
    <mergeCell ref="D252:E252"/>
    <mergeCell ref="B244:B245"/>
    <mergeCell ref="C244:C245"/>
    <mergeCell ref="B246:B248"/>
    <mergeCell ref="C246:C248"/>
    <mergeCell ref="B250:C250"/>
    <mergeCell ref="B237:B238"/>
    <mergeCell ref="C237:C238"/>
    <mergeCell ref="B239:B241"/>
    <mergeCell ref="C239:C241"/>
    <mergeCell ref="B242:B243"/>
    <mergeCell ref="C242:C243"/>
    <mergeCell ref="B231:E231"/>
    <mergeCell ref="B232:C232"/>
    <mergeCell ref="B233:B236"/>
    <mergeCell ref="C233:C234"/>
    <mergeCell ref="C235:C236"/>
    <mergeCell ref="C225:E225"/>
    <mergeCell ref="C226:E226"/>
    <mergeCell ref="C227:E227"/>
    <mergeCell ref="C228:E228"/>
    <mergeCell ref="C229:E229"/>
    <mergeCell ref="C213:D213"/>
    <mergeCell ref="C214:D214"/>
    <mergeCell ref="B215:C215"/>
    <mergeCell ref="D215:E215"/>
    <mergeCell ref="B217:E217"/>
    <mergeCell ref="A223:F223"/>
    <mergeCell ref="B208:C208"/>
    <mergeCell ref="D208:E208"/>
    <mergeCell ref="B210:E210"/>
    <mergeCell ref="C211:D211"/>
    <mergeCell ref="C212:D212"/>
    <mergeCell ref="D205:E205"/>
    <mergeCell ref="B206:C206"/>
    <mergeCell ref="D206:E206"/>
    <mergeCell ref="B207:C207"/>
    <mergeCell ref="D207:E207"/>
    <mergeCell ref="B199:B200"/>
    <mergeCell ref="C199:C200"/>
    <mergeCell ref="B201:B203"/>
    <mergeCell ref="C201:C203"/>
    <mergeCell ref="B205:C205"/>
    <mergeCell ref="B192:B193"/>
    <mergeCell ref="C192:C193"/>
    <mergeCell ref="B194:B196"/>
    <mergeCell ref="C194:C196"/>
    <mergeCell ref="B197:B198"/>
    <mergeCell ref="C197:C198"/>
    <mergeCell ref="B186:E186"/>
    <mergeCell ref="B187:C187"/>
    <mergeCell ref="B188:B191"/>
    <mergeCell ref="C188:C189"/>
    <mergeCell ref="C190:C191"/>
    <mergeCell ref="C180:E180"/>
    <mergeCell ref="C181:E181"/>
    <mergeCell ref="C182:E182"/>
    <mergeCell ref="C183:E183"/>
    <mergeCell ref="C184:E184"/>
    <mergeCell ref="C169:D169"/>
    <mergeCell ref="C170:D170"/>
    <mergeCell ref="B171:C171"/>
    <mergeCell ref="D171:E171"/>
    <mergeCell ref="B173:E173"/>
    <mergeCell ref="B164:C164"/>
    <mergeCell ref="D164:E164"/>
    <mergeCell ref="B166:E166"/>
    <mergeCell ref="C167:D167"/>
    <mergeCell ref="C168:D168"/>
    <mergeCell ref="A178:F178"/>
    <mergeCell ref="D161:E161"/>
    <mergeCell ref="B162:C162"/>
    <mergeCell ref="D162:E162"/>
    <mergeCell ref="B163:C163"/>
    <mergeCell ref="D163:E163"/>
    <mergeCell ref="B155:B156"/>
    <mergeCell ref="C155:C156"/>
    <mergeCell ref="B157:B159"/>
    <mergeCell ref="C157:C159"/>
    <mergeCell ref="B161:C161"/>
    <mergeCell ref="B148:B149"/>
    <mergeCell ref="C148:C149"/>
    <mergeCell ref="B150:B152"/>
    <mergeCell ref="C150:C152"/>
    <mergeCell ref="B153:B154"/>
    <mergeCell ref="C153:C154"/>
    <mergeCell ref="C140:E140"/>
    <mergeCell ref="B142:E142"/>
    <mergeCell ref="B143:C143"/>
    <mergeCell ref="B144:B147"/>
    <mergeCell ref="C144:C145"/>
    <mergeCell ref="C146:C147"/>
    <mergeCell ref="B128:E128"/>
    <mergeCell ref="C136:E136"/>
    <mergeCell ref="C137:E137"/>
    <mergeCell ref="C138:E138"/>
    <mergeCell ref="C139:E139"/>
    <mergeCell ref="C122:D122"/>
    <mergeCell ref="C123:D123"/>
    <mergeCell ref="C124:D124"/>
    <mergeCell ref="C125:D125"/>
    <mergeCell ref="B126:C126"/>
    <mergeCell ref="D126:E126"/>
    <mergeCell ref="B118:C118"/>
    <mergeCell ref="D118:E118"/>
    <mergeCell ref="B119:C119"/>
    <mergeCell ref="D119:E119"/>
    <mergeCell ref="B121:E121"/>
    <mergeCell ref="B112:B114"/>
    <mergeCell ref="C112:C114"/>
    <mergeCell ref="B116:C116"/>
    <mergeCell ref="D116:E116"/>
    <mergeCell ref="B117:C117"/>
    <mergeCell ref="D117:E117"/>
    <mergeCell ref="B105:B107"/>
    <mergeCell ref="C105:C107"/>
    <mergeCell ref="B108:B109"/>
    <mergeCell ref="C108:C109"/>
    <mergeCell ref="B110:B111"/>
    <mergeCell ref="C110:C111"/>
    <mergeCell ref="B99:B102"/>
    <mergeCell ref="C99:C100"/>
    <mergeCell ref="C101:C102"/>
    <mergeCell ref="B103:B104"/>
    <mergeCell ref="C103:C104"/>
    <mergeCell ref="C93:E93"/>
    <mergeCell ref="C94:E94"/>
    <mergeCell ref="C95:E95"/>
    <mergeCell ref="B97:E97"/>
    <mergeCell ref="B98:C98"/>
    <mergeCell ref="B82:C82"/>
    <mergeCell ref="D82:E82"/>
    <mergeCell ref="B84:E84"/>
    <mergeCell ref="C91:E91"/>
    <mergeCell ref="C92:E92"/>
    <mergeCell ref="C51:E51"/>
    <mergeCell ref="B53:E53"/>
    <mergeCell ref="B54:C54"/>
    <mergeCell ref="B55:B58"/>
    <mergeCell ref="C55:C56"/>
    <mergeCell ref="C57:C58"/>
    <mergeCell ref="B59:B60"/>
    <mergeCell ref="C59:C60"/>
    <mergeCell ref="B61:B63"/>
    <mergeCell ref="C61:C63"/>
    <mergeCell ref="B64:B65"/>
    <mergeCell ref="C64:C65"/>
    <mergeCell ref="B66:B67"/>
    <mergeCell ref="C66:C67"/>
    <mergeCell ref="B68:B70"/>
    <mergeCell ref="C78:D78"/>
    <mergeCell ref="C79:D79"/>
    <mergeCell ref="C80:D80"/>
    <mergeCell ref="B77:E77"/>
    <mergeCell ref="C81:D81"/>
    <mergeCell ref="B73:C73"/>
    <mergeCell ref="D73:E73"/>
    <mergeCell ref="B74:C74"/>
    <mergeCell ref="D74:E74"/>
    <mergeCell ref="B75:C75"/>
    <mergeCell ref="D75:E75"/>
    <mergeCell ref="B72:C72"/>
    <mergeCell ref="D72:E72"/>
    <mergeCell ref="C68:C70"/>
    <mergeCell ref="C48:E48"/>
    <mergeCell ref="C49:E49"/>
    <mergeCell ref="C50:E50"/>
    <mergeCell ref="C2:E2"/>
    <mergeCell ref="C3:E3"/>
    <mergeCell ref="C4:E4"/>
    <mergeCell ref="C47:E47"/>
    <mergeCell ref="C5:E5"/>
    <mergeCell ref="C6:E6"/>
    <mergeCell ref="B30:C30"/>
    <mergeCell ref="B27:C27"/>
    <mergeCell ref="B28:C28"/>
    <mergeCell ref="B16:B18"/>
    <mergeCell ref="B19:B20"/>
    <mergeCell ref="B21:B22"/>
    <mergeCell ref="B23:B25"/>
    <mergeCell ref="B10:B13"/>
    <mergeCell ref="B9:C9"/>
    <mergeCell ref="B29:C29"/>
    <mergeCell ref="B8:E8"/>
    <mergeCell ref="D30:E30"/>
    <mergeCell ref="D27:E27"/>
    <mergeCell ref="D28:E28"/>
    <mergeCell ref="D29:E29"/>
    <mergeCell ref="C10:C11"/>
    <mergeCell ref="C12:C13"/>
    <mergeCell ref="C14:C15"/>
    <mergeCell ref="C16:C18"/>
    <mergeCell ref="C19:C20"/>
    <mergeCell ref="C21:C22"/>
    <mergeCell ref="C23:C25"/>
    <mergeCell ref="B14:B15"/>
    <mergeCell ref="B39:E39"/>
    <mergeCell ref="B37:C37"/>
    <mergeCell ref="D37:E37"/>
    <mergeCell ref="B32:E32"/>
    <mergeCell ref="C33:D33"/>
    <mergeCell ref="C34:D34"/>
    <mergeCell ref="C35:D35"/>
    <mergeCell ref="C36:D36"/>
  </mergeCells>
  <conditionalFormatting sqref="D30">
    <cfRule type="cellIs" dxfId="703" priority="3058" operator="lessThanOrEqual">
      <formula>85</formula>
    </cfRule>
    <cfRule type="cellIs" dxfId="702" priority="3059" operator="lessThanOrEqual">
      <formula>95</formula>
    </cfRule>
    <cfRule type="cellIs" dxfId="701" priority="3060" operator="lessThanOrEqual">
      <formula>100</formula>
    </cfRule>
  </conditionalFormatting>
  <conditionalFormatting sqref="D37">
    <cfRule type="containsText" dxfId="700" priority="3042" operator="containsText" text="DÉBIL">
      <formula>NOT(ISERROR(SEARCH("DÉBIL",D37)))</formula>
    </cfRule>
    <cfRule type="containsText" dxfId="699" priority="3043" operator="containsText" text="MODERADO">
      <formula>NOT(ISERROR(SEARCH("MODERADO",D37)))</formula>
    </cfRule>
    <cfRule type="containsText" dxfId="698" priority="3044" operator="containsText" text="FUERTE">
      <formula>NOT(ISERROR(SEARCH("FUERTE",D37)))</formula>
    </cfRule>
  </conditionalFormatting>
  <conditionalFormatting sqref="D41">
    <cfRule type="containsText" priority="3032" operator="containsText" text="#¡VALOR!">
      <formula>NOT(ISERROR(SEARCH("#¡VALOR!",D41)))</formula>
    </cfRule>
    <cfRule type="containsText" dxfId="697" priority="3033" operator="containsText" text="DÉBIL">
      <formula>NOT(ISERROR(SEARCH("DÉBIL",D41)))</formula>
    </cfRule>
    <cfRule type="containsText" dxfId="696" priority="3034" operator="containsText" text="MODERADO">
      <formula>NOT(ISERROR(SEARCH("MODERADO",D41)))</formula>
    </cfRule>
    <cfRule type="containsText" dxfId="695" priority="3035" operator="containsText" text="FUERTE">
      <formula>NOT(ISERROR(SEARCH("FUERTE",D41)))</formula>
    </cfRule>
    <cfRule type="containsErrors" dxfId="694" priority="3037">
      <formula>ISERROR(D41)</formula>
    </cfRule>
  </conditionalFormatting>
  <conditionalFormatting sqref="E41">
    <cfRule type="containsErrors" dxfId="693" priority="3031">
      <formula>ISERROR(E41)</formula>
    </cfRule>
  </conditionalFormatting>
  <conditionalFormatting sqref="D82">
    <cfRule type="containsText" dxfId="692" priority="3000" operator="containsText" text="DÉBIL">
      <formula>NOT(ISERROR(SEARCH("DÉBIL",D82)))</formula>
    </cfRule>
    <cfRule type="containsText" dxfId="691" priority="3001" operator="containsText" text="MODERADO">
      <formula>NOT(ISERROR(SEARCH("MODERADO",D82)))</formula>
    </cfRule>
    <cfRule type="containsText" dxfId="690" priority="3002" operator="containsText" text="FUERTE">
      <formula>NOT(ISERROR(SEARCH("FUERTE",D82)))</formula>
    </cfRule>
  </conditionalFormatting>
  <conditionalFormatting sqref="D75">
    <cfRule type="cellIs" dxfId="689" priority="3004" operator="lessThanOrEqual">
      <formula>85</formula>
    </cfRule>
    <cfRule type="cellIs" dxfId="688" priority="3005" operator="lessThanOrEqual">
      <formula>95</formula>
    </cfRule>
    <cfRule type="cellIs" dxfId="687" priority="3006" operator="lessThanOrEqual">
      <formula>100</formula>
    </cfRule>
  </conditionalFormatting>
  <conditionalFormatting sqref="D86">
    <cfRule type="containsText" priority="2990" operator="containsText" text="#¡VALOR!">
      <formula>NOT(ISERROR(SEARCH("#¡VALOR!",D86)))</formula>
    </cfRule>
    <cfRule type="containsText" dxfId="686" priority="2991" operator="containsText" text="DÉBIL">
      <formula>NOT(ISERROR(SEARCH("DÉBIL",D86)))</formula>
    </cfRule>
    <cfRule type="containsText" dxfId="685" priority="2992" operator="containsText" text="MODERADO">
      <formula>NOT(ISERROR(SEARCH("MODERADO",D86)))</formula>
    </cfRule>
    <cfRule type="containsText" dxfId="684" priority="2993" operator="containsText" text="FUERTE">
      <formula>NOT(ISERROR(SEARCH("FUERTE",D86)))</formula>
    </cfRule>
    <cfRule type="containsErrors" dxfId="683" priority="2995">
      <formula>ISERROR(D86)</formula>
    </cfRule>
  </conditionalFormatting>
  <conditionalFormatting sqref="E86">
    <cfRule type="containsErrors" dxfId="682" priority="2989">
      <formula>ISERROR(E86)</formula>
    </cfRule>
  </conditionalFormatting>
  <conditionalFormatting sqref="D119">
    <cfRule type="cellIs" dxfId="681" priority="2985" operator="lessThanOrEqual">
      <formula>85</formula>
    </cfRule>
    <cfRule type="cellIs" dxfId="680" priority="2986" operator="lessThanOrEqual">
      <formula>95</formula>
    </cfRule>
    <cfRule type="cellIs" dxfId="679" priority="2987" operator="lessThanOrEqual">
      <formula>100</formula>
    </cfRule>
  </conditionalFormatting>
  <conditionalFormatting sqref="D126">
    <cfRule type="containsText" dxfId="678" priority="2981" operator="containsText" text="DÉBIL">
      <formula>NOT(ISERROR(SEARCH("DÉBIL",D126)))</formula>
    </cfRule>
    <cfRule type="containsText" dxfId="677" priority="2982" operator="containsText" text="MODERADO">
      <formula>NOT(ISERROR(SEARCH("MODERADO",D126)))</formula>
    </cfRule>
    <cfRule type="containsText" dxfId="676" priority="2983" operator="containsText" text="FUERTE">
      <formula>NOT(ISERROR(SEARCH("FUERTE",D126)))</formula>
    </cfRule>
  </conditionalFormatting>
  <conditionalFormatting sqref="D130">
    <cfRule type="containsText" priority="2971" operator="containsText" text="#¡VALOR!">
      <formula>NOT(ISERROR(SEARCH("#¡VALOR!",D130)))</formula>
    </cfRule>
    <cfRule type="containsText" dxfId="675" priority="2972" operator="containsText" text="DÉBIL">
      <formula>NOT(ISERROR(SEARCH("DÉBIL",D130)))</formula>
    </cfRule>
    <cfRule type="containsText" dxfId="674" priority="2973" operator="containsText" text="MODERADO">
      <formula>NOT(ISERROR(SEARCH("MODERADO",D130)))</formula>
    </cfRule>
    <cfRule type="containsText" dxfId="673" priority="2974" operator="containsText" text="FUERTE">
      <formula>NOT(ISERROR(SEARCH("FUERTE",D130)))</formula>
    </cfRule>
    <cfRule type="containsErrors" dxfId="672" priority="2976">
      <formula>ISERROR(D130)</formula>
    </cfRule>
  </conditionalFormatting>
  <conditionalFormatting sqref="E130">
    <cfRule type="containsErrors" dxfId="671" priority="2970">
      <formula>ISERROR(E130)</formula>
    </cfRule>
  </conditionalFormatting>
  <conditionalFormatting sqref="D171">
    <cfRule type="containsText" dxfId="670" priority="2962" operator="containsText" text="DÉBIL">
      <formula>NOT(ISERROR(SEARCH("DÉBIL",D171)))</formula>
    </cfRule>
    <cfRule type="containsText" dxfId="669" priority="2963" operator="containsText" text="MODERADO">
      <formula>NOT(ISERROR(SEARCH("MODERADO",D171)))</formula>
    </cfRule>
    <cfRule type="containsText" dxfId="668" priority="2964" operator="containsText" text="FUERTE">
      <formula>NOT(ISERROR(SEARCH("FUERTE",D171)))</formula>
    </cfRule>
  </conditionalFormatting>
  <conditionalFormatting sqref="D164">
    <cfRule type="cellIs" dxfId="667" priority="2966" operator="lessThanOrEqual">
      <formula>85</formula>
    </cfRule>
    <cfRule type="cellIs" dxfId="666" priority="2967" operator="lessThanOrEqual">
      <formula>95</formula>
    </cfRule>
    <cfRule type="cellIs" dxfId="665" priority="2968" operator="lessThanOrEqual">
      <formula>100</formula>
    </cfRule>
  </conditionalFormatting>
  <conditionalFormatting sqref="D175">
    <cfRule type="containsText" priority="2952" operator="containsText" text="#¡VALOR!">
      <formula>NOT(ISERROR(SEARCH("#¡VALOR!",D175)))</formula>
    </cfRule>
    <cfRule type="containsText" dxfId="664" priority="2953" operator="containsText" text="DÉBIL">
      <formula>NOT(ISERROR(SEARCH("DÉBIL",D175)))</formula>
    </cfRule>
    <cfRule type="containsText" dxfId="663" priority="2954" operator="containsText" text="MODERADO">
      <formula>NOT(ISERROR(SEARCH("MODERADO",D175)))</formula>
    </cfRule>
    <cfRule type="containsText" dxfId="662" priority="2955" operator="containsText" text="FUERTE">
      <formula>NOT(ISERROR(SEARCH("FUERTE",D175)))</formula>
    </cfRule>
    <cfRule type="containsErrors" dxfId="661" priority="2957">
      <formula>ISERROR(D175)</formula>
    </cfRule>
  </conditionalFormatting>
  <conditionalFormatting sqref="E175">
    <cfRule type="containsErrors" dxfId="660" priority="2951">
      <formula>ISERROR(E175)</formula>
    </cfRule>
  </conditionalFormatting>
  <conditionalFormatting sqref="D208">
    <cfRule type="cellIs" dxfId="659" priority="2947" operator="lessThanOrEqual">
      <formula>85</formula>
    </cfRule>
    <cfRule type="cellIs" dxfId="658" priority="2948" operator="lessThanOrEqual">
      <formula>95</formula>
    </cfRule>
    <cfRule type="cellIs" dxfId="657" priority="2949" operator="lessThanOrEqual">
      <formula>100</formula>
    </cfRule>
  </conditionalFormatting>
  <conditionalFormatting sqref="D215">
    <cfRule type="containsText" dxfId="656" priority="2943" operator="containsText" text="DÉBIL">
      <formula>NOT(ISERROR(SEARCH("DÉBIL",D215)))</formula>
    </cfRule>
    <cfRule type="containsText" dxfId="655" priority="2944" operator="containsText" text="MODERADO">
      <formula>NOT(ISERROR(SEARCH("MODERADO",D215)))</formula>
    </cfRule>
    <cfRule type="containsText" dxfId="654" priority="2945" operator="containsText" text="FUERTE">
      <formula>NOT(ISERROR(SEARCH("FUERTE",D215)))</formula>
    </cfRule>
  </conditionalFormatting>
  <conditionalFormatting sqref="D219">
    <cfRule type="containsText" priority="2933" operator="containsText" text="#¡VALOR!">
      <formula>NOT(ISERROR(SEARCH("#¡VALOR!",D219)))</formula>
    </cfRule>
    <cfRule type="containsText" dxfId="653" priority="2934" operator="containsText" text="DÉBIL">
      <formula>NOT(ISERROR(SEARCH("DÉBIL",D219)))</formula>
    </cfRule>
    <cfRule type="containsText" dxfId="652" priority="2935" operator="containsText" text="MODERADO">
      <formula>NOT(ISERROR(SEARCH("MODERADO",D219)))</formula>
    </cfRule>
    <cfRule type="containsText" dxfId="651" priority="2936" operator="containsText" text="FUERTE">
      <formula>NOT(ISERROR(SEARCH("FUERTE",D219)))</formula>
    </cfRule>
    <cfRule type="containsErrors" dxfId="650" priority="2938">
      <formula>ISERROR(D219)</formula>
    </cfRule>
  </conditionalFormatting>
  <conditionalFormatting sqref="E219">
    <cfRule type="containsErrors" dxfId="649" priority="2932">
      <formula>ISERROR(E219)</formula>
    </cfRule>
  </conditionalFormatting>
  <conditionalFormatting sqref="D260">
    <cfRule type="containsText" dxfId="648" priority="2924" operator="containsText" text="DÉBIL">
      <formula>NOT(ISERROR(SEARCH("DÉBIL",D260)))</formula>
    </cfRule>
    <cfRule type="containsText" dxfId="647" priority="2925" operator="containsText" text="MODERADO">
      <formula>NOT(ISERROR(SEARCH("MODERADO",D260)))</formula>
    </cfRule>
    <cfRule type="containsText" dxfId="646" priority="2926" operator="containsText" text="FUERTE">
      <formula>NOT(ISERROR(SEARCH("FUERTE",D260)))</formula>
    </cfRule>
  </conditionalFormatting>
  <conditionalFormatting sqref="D253">
    <cfRule type="cellIs" dxfId="645" priority="2928" operator="lessThanOrEqual">
      <formula>85</formula>
    </cfRule>
    <cfRule type="cellIs" dxfId="644" priority="2929" operator="lessThanOrEqual">
      <formula>95</formula>
    </cfRule>
    <cfRule type="cellIs" dxfId="643" priority="2930" operator="lessThanOrEqual">
      <formula>100</formula>
    </cfRule>
  </conditionalFormatting>
  <conditionalFormatting sqref="D264">
    <cfRule type="containsText" priority="2914" operator="containsText" text="#¡VALOR!">
      <formula>NOT(ISERROR(SEARCH("#¡VALOR!",D264)))</formula>
    </cfRule>
    <cfRule type="containsText" dxfId="642" priority="2915" operator="containsText" text="DÉBIL">
      <formula>NOT(ISERROR(SEARCH("DÉBIL",D264)))</formula>
    </cfRule>
    <cfRule type="containsText" dxfId="641" priority="2916" operator="containsText" text="MODERADO">
      <formula>NOT(ISERROR(SEARCH("MODERADO",D264)))</formula>
    </cfRule>
    <cfRule type="containsText" dxfId="640" priority="2917" operator="containsText" text="FUERTE">
      <formula>NOT(ISERROR(SEARCH("FUERTE",D264)))</formula>
    </cfRule>
    <cfRule type="containsErrors" dxfId="639" priority="2919">
      <formula>ISERROR(D264)</formula>
    </cfRule>
  </conditionalFormatting>
  <conditionalFormatting sqref="E264">
    <cfRule type="containsErrors" dxfId="638" priority="2913">
      <formula>ISERROR(E264)</formula>
    </cfRule>
  </conditionalFormatting>
  <conditionalFormatting sqref="D305">
    <cfRule type="containsText" dxfId="637" priority="2886" operator="containsText" text="DÉBIL">
      <formula>NOT(ISERROR(SEARCH("DÉBIL",D305)))</formula>
    </cfRule>
    <cfRule type="containsText" dxfId="636" priority="2887" operator="containsText" text="MODERADO">
      <formula>NOT(ISERROR(SEARCH("MODERADO",D305)))</formula>
    </cfRule>
    <cfRule type="containsText" dxfId="635" priority="2888" operator="containsText" text="FUERTE">
      <formula>NOT(ISERROR(SEARCH("FUERTE",D305)))</formula>
    </cfRule>
  </conditionalFormatting>
  <conditionalFormatting sqref="D298">
    <cfRule type="cellIs" dxfId="634" priority="2890" operator="lessThanOrEqual">
      <formula>85</formula>
    </cfRule>
    <cfRule type="cellIs" dxfId="633" priority="2891" operator="lessThanOrEqual">
      <formula>95</formula>
    </cfRule>
    <cfRule type="cellIs" dxfId="632" priority="2892" operator="lessThanOrEqual">
      <formula>100</formula>
    </cfRule>
  </conditionalFormatting>
  <conditionalFormatting sqref="D309">
    <cfRule type="containsText" priority="2876" operator="containsText" text="#¡VALOR!">
      <formula>NOT(ISERROR(SEARCH("#¡VALOR!",D309)))</formula>
    </cfRule>
    <cfRule type="containsText" dxfId="631" priority="2877" operator="containsText" text="DÉBIL">
      <formula>NOT(ISERROR(SEARCH("DÉBIL",D309)))</formula>
    </cfRule>
    <cfRule type="containsText" dxfId="630" priority="2878" operator="containsText" text="MODERADO">
      <formula>NOT(ISERROR(SEARCH("MODERADO",D309)))</formula>
    </cfRule>
    <cfRule type="containsText" dxfId="629" priority="2879" operator="containsText" text="FUERTE">
      <formula>NOT(ISERROR(SEARCH("FUERTE",D309)))</formula>
    </cfRule>
    <cfRule type="containsErrors" dxfId="628" priority="2881">
      <formula>ISERROR(D309)</formula>
    </cfRule>
  </conditionalFormatting>
  <conditionalFormatting sqref="E309">
    <cfRule type="containsErrors" dxfId="627" priority="2875">
      <formula>ISERROR(E309)</formula>
    </cfRule>
  </conditionalFormatting>
  <conditionalFormatting sqref="D342">
    <cfRule type="cellIs" dxfId="626" priority="2871" operator="lessThanOrEqual">
      <formula>85</formula>
    </cfRule>
    <cfRule type="cellIs" dxfId="625" priority="2872" operator="lessThanOrEqual">
      <formula>95</formula>
    </cfRule>
    <cfRule type="cellIs" dxfId="624" priority="2873" operator="lessThanOrEqual">
      <formula>100</formula>
    </cfRule>
  </conditionalFormatting>
  <conditionalFormatting sqref="D349">
    <cfRule type="containsText" dxfId="623" priority="2867" operator="containsText" text="DÉBIL">
      <formula>NOT(ISERROR(SEARCH("DÉBIL",D349)))</formula>
    </cfRule>
    <cfRule type="containsText" dxfId="622" priority="2868" operator="containsText" text="MODERADO">
      <formula>NOT(ISERROR(SEARCH("MODERADO",D349)))</formula>
    </cfRule>
    <cfRule type="containsText" dxfId="621" priority="2869" operator="containsText" text="FUERTE">
      <formula>NOT(ISERROR(SEARCH("FUERTE",D349)))</formula>
    </cfRule>
  </conditionalFormatting>
  <conditionalFormatting sqref="D353">
    <cfRule type="containsText" priority="2857" operator="containsText" text="#¡VALOR!">
      <formula>NOT(ISERROR(SEARCH("#¡VALOR!",D353)))</formula>
    </cfRule>
    <cfRule type="containsText" dxfId="620" priority="2858" operator="containsText" text="DÉBIL">
      <formula>NOT(ISERROR(SEARCH("DÉBIL",D353)))</formula>
    </cfRule>
    <cfRule type="containsText" dxfId="619" priority="2859" operator="containsText" text="MODERADO">
      <formula>NOT(ISERROR(SEARCH("MODERADO",D353)))</formula>
    </cfRule>
    <cfRule type="containsText" dxfId="618" priority="2860" operator="containsText" text="FUERTE">
      <formula>NOT(ISERROR(SEARCH("FUERTE",D353)))</formula>
    </cfRule>
    <cfRule type="containsErrors" dxfId="617" priority="2862">
      <formula>ISERROR(D353)</formula>
    </cfRule>
  </conditionalFormatting>
  <conditionalFormatting sqref="E353">
    <cfRule type="containsErrors" dxfId="616" priority="2856">
      <formula>ISERROR(E353)</formula>
    </cfRule>
  </conditionalFormatting>
  <conditionalFormatting sqref="R30">
    <cfRule type="cellIs" dxfId="615" priority="1707" operator="lessThanOrEqual">
      <formula>85</formula>
    </cfRule>
    <cfRule type="cellIs" dxfId="614" priority="1708" operator="lessThanOrEqual">
      <formula>95</formula>
    </cfRule>
    <cfRule type="cellIs" dxfId="613" priority="1709" operator="lessThanOrEqual">
      <formula>100</formula>
    </cfRule>
  </conditionalFormatting>
  <conditionalFormatting sqref="R37">
    <cfRule type="containsText" dxfId="612" priority="1703" operator="containsText" text="DÉBIL">
      <formula>NOT(ISERROR(SEARCH("DÉBIL",R37)))</formula>
    </cfRule>
    <cfRule type="containsText" dxfId="611" priority="1704" operator="containsText" text="MODERADO">
      <formula>NOT(ISERROR(SEARCH("MODERADO",R37)))</formula>
    </cfRule>
    <cfRule type="containsText" dxfId="610" priority="1705" operator="containsText" text="FUERTE">
      <formula>NOT(ISERROR(SEARCH("FUERTE",R37)))</formula>
    </cfRule>
  </conditionalFormatting>
  <conditionalFormatting sqref="R41">
    <cfRule type="containsText" priority="1697" operator="containsText" text="#¡VALOR!">
      <formula>NOT(ISERROR(SEARCH("#¡VALOR!",R41)))</formula>
    </cfRule>
    <cfRule type="containsText" dxfId="609" priority="1698" operator="containsText" text="DÉBIL">
      <formula>NOT(ISERROR(SEARCH("DÉBIL",R41)))</formula>
    </cfRule>
    <cfRule type="containsText" dxfId="608" priority="1699" operator="containsText" text="MODERADO">
      <formula>NOT(ISERROR(SEARCH("MODERADO",R41)))</formula>
    </cfRule>
    <cfRule type="containsText" dxfId="607" priority="1700" operator="containsText" text="FUERTE">
      <formula>NOT(ISERROR(SEARCH("FUERTE",R41)))</formula>
    </cfRule>
    <cfRule type="containsErrors" dxfId="606" priority="1702">
      <formula>ISERROR(R41)</formula>
    </cfRule>
  </conditionalFormatting>
  <conditionalFormatting sqref="S41">
    <cfRule type="containsErrors" dxfId="605" priority="1696">
      <formula>ISERROR(S41)</formula>
    </cfRule>
  </conditionalFormatting>
  <conditionalFormatting sqref="R82">
    <cfRule type="containsText" dxfId="604" priority="1688" operator="containsText" text="DÉBIL">
      <formula>NOT(ISERROR(SEARCH("DÉBIL",R82)))</formula>
    </cfRule>
    <cfRule type="containsText" dxfId="603" priority="1689" operator="containsText" text="MODERADO">
      <formula>NOT(ISERROR(SEARCH("MODERADO",R82)))</formula>
    </cfRule>
    <cfRule type="containsText" dxfId="602" priority="1690" operator="containsText" text="FUERTE">
      <formula>NOT(ISERROR(SEARCH("FUERTE",R82)))</formula>
    </cfRule>
  </conditionalFormatting>
  <conditionalFormatting sqref="R75">
    <cfRule type="cellIs" dxfId="601" priority="1692" operator="lessThanOrEqual">
      <formula>85</formula>
    </cfRule>
    <cfRule type="cellIs" dxfId="600" priority="1693" operator="lessThanOrEqual">
      <formula>95</formula>
    </cfRule>
    <cfRule type="cellIs" dxfId="599" priority="1694" operator="lessThanOrEqual">
      <formula>100</formula>
    </cfRule>
  </conditionalFormatting>
  <conditionalFormatting sqref="R86">
    <cfRule type="containsText" priority="1682" operator="containsText" text="#¡VALOR!">
      <formula>NOT(ISERROR(SEARCH("#¡VALOR!",R86)))</formula>
    </cfRule>
    <cfRule type="containsText" dxfId="598" priority="1683" operator="containsText" text="DÉBIL">
      <formula>NOT(ISERROR(SEARCH("DÉBIL",R86)))</formula>
    </cfRule>
    <cfRule type="containsText" dxfId="597" priority="1684" operator="containsText" text="MODERADO">
      <formula>NOT(ISERROR(SEARCH("MODERADO",R86)))</formula>
    </cfRule>
    <cfRule type="containsText" dxfId="596" priority="1685" operator="containsText" text="FUERTE">
      <formula>NOT(ISERROR(SEARCH("FUERTE",R86)))</formula>
    </cfRule>
    <cfRule type="containsErrors" dxfId="595" priority="1687">
      <formula>ISERROR(R86)</formula>
    </cfRule>
  </conditionalFormatting>
  <conditionalFormatting sqref="S86">
    <cfRule type="containsErrors" dxfId="594" priority="1681">
      <formula>ISERROR(S86)</formula>
    </cfRule>
  </conditionalFormatting>
  <conditionalFormatting sqref="R119">
    <cfRule type="cellIs" dxfId="593" priority="1677" operator="lessThanOrEqual">
      <formula>85</formula>
    </cfRule>
    <cfRule type="cellIs" dxfId="592" priority="1678" operator="lessThanOrEqual">
      <formula>95</formula>
    </cfRule>
    <cfRule type="cellIs" dxfId="591" priority="1679" operator="lessThanOrEqual">
      <formula>100</formula>
    </cfRule>
  </conditionalFormatting>
  <conditionalFormatting sqref="R126">
    <cfRule type="containsText" dxfId="590" priority="1673" operator="containsText" text="DÉBIL">
      <formula>NOT(ISERROR(SEARCH("DÉBIL",R126)))</formula>
    </cfRule>
    <cfRule type="containsText" dxfId="589" priority="1674" operator="containsText" text="MODERADO">
      <formula>NOT(ISERROR(SEARCH("MODERADO",R126)))</formula>
    </cfRule>
    <cfRule type="containsText" dxfId="588" priority="1675" operator="containsText" text="FUERTE">
      <formula>NOT(ISERROR(SEARCH("FUERTE",R126)))</formula>
    </cfRule>
  </conditionalFormatting>
  <conditionalFormatting sqref="R130">
    <cfRule type="containsText" priority="1667" operator="containsText" text="#¡VALOR!">
      <formula>NOT(ISERROR(SEARCH("#¡VALOR!",R130)))</formula>
    </cfRule>
    <cfRule type="containsText" dxfId="587" priority="1668" operator="containsText" text="DÉBIL">
      <formula>NOT(ISERROR(SEARCH("DÉBIL",R130)))</formula>
    </cfRule>
    <cfRule type="containsText" dxfId="586" priority="1669" operator="containsText" text="MODERADO">
      <formula>NOT(ISERROR(SEARCH("MODERADO",R130)))</formula>
    </cfRule>
    <cfRule type="containsText" dxfId="585" priority="1670" operator="containsText" text="FUERTE">
      <formula>NOT(ISERROR(SEARCH("FUERTE",R130)))</formula>
    </cfRule>
    <cfRule type="containsErrors" dxfId="584" priority="1672">
      <formula>ISERROR(R130)</formula>
    </cfRule>
  </conditionalFormatting>
  <conditionalFormatting sqref="S130">
    <cfRule type="containsErrors" dxfId="583" priority="1666">
      <formula>ISERROR(S130)</formula>
    </cfRule>
  </conditionalFormatting>
  <conditionalFormatting sqref="R171">
    <cfRule type="containsText" dxfId="582" priority="1658" operator="containsText" text="DÉBIL">
      <formula>NOT(ISERROR(SEARCH("DÉBIL",R171)))</formula>
    </cfRule>
    <cfRule type="containsText" dxfId="581" priority="1659" operator="containsText" text="MODERADO">
      <formula>NOT(ISERROR(SEARCH("MODERADO",R171)))</formula>
    </cfRule>
    <cfRule type="containsText" dxfId="580" priority="1660" operator="containsText" text="FUERTE">
      <formula>NOT(ISERROR(SEARCH("FUERTE",R171)))</formula>
    </cfRule>
  </conditionalFormatting>
  <conditionalFormatting sqref="R164">
    <cfRule type="cellIs" dxfId="579" priority="1662" operator="lessThanOrEqual">
      <formula>85</formula>
    </cfRule>
    <cfRule type="cellIs" dxfId="578" priority="1663" operator="lessThanOrEqual">
      <formula>95</formula>
    </cfRule>
    <cfRule type="cellIs" dxfId="577" priority="1664" operator="lessThanOrEqual">
      <formula>100</formula>
    </cfRule>
  </conditionalFormatting>
  <conditionalFormatting sqref="R175">
    <cfRule type="containsText" priority="1652" operator="containsText" text="#¡VALOR!">
      <formula>NOT(ISERROR(SEARCH("#¡VALOR!",R175)))</formula>
    </cfRule>
    <cfRule type="containsText" dxfId="576" priority="1653" operator="containsText" text="DÉBIL">
      <formula>NOT(ISERROR(SEARCH("DÉBIL",R175)))</formula>
    </cfRule>
    <cfRule type="containsText" dxfId="575" priority="1654" operator="containsText" text="MODERADO">
      <formula>NOT(ISERROR(SEARCH("MODERADO",R175)))</formula>
    </cfRule>
    <cfRule type="containsText" dxfId="574" priority="1655" operator="containsText" text="FUERTE">
      <formula>NOT(ISERROR(SEARCH("FUERTE",R175)))</formula>
    </cfRule>
    <cfRule type="containsErrors" dxfId="573" priority="1657">
      <formula>ISERROR(R175)</formula>
    </cfRule>
  </conditionalFormatting>
  <conditionalFormatting sqref="S175">
    <cfRule type="containsErrors" dxfId="572" priority="1651">
      <formula>ISERROR(S175)</formula>
    </cfRule>
  </conditionalFormatting>
  <conditionalFormatting sqref="R208">
    <cfRule type="cellIs" dxfId="571" priority="1647" operator="lessThanOrEqual">
      <formula>85</formula>
    </cfRule>
    <cfRule type="cellIs" dxfId="570" priority="1648" operator="lessThanOrEqual">
      <formula>95</formula>
    </cfRule>
    <cfRule type="cellIs" dxfId="569" priority="1649" operator="lessThanOrEqual">
      <formula>100</formula>
    </cfRule>
  </conditionalFormatting>
  <conditionalFormatting sqref="R215">
    <cfRule type="containsText" dxfId="568" priority="1643" operator="containsText" text="DÉBIL">
      <formula>NOT(ISERROR(SEARCH("DÉBIL",R215)))</formula>
    </cfRule>
    <cfRule type="containsText" dxfId="567" priority="1644" operator="containsText" text="MODERADO">
      <formula>NOT(ISERROR(SEARCH("MODERADO",R215)))</formula>
    </cfRule>
    <cfRule type="containsText" dxfId="566" priority="1645" operator="containsText" text="FUERTE">
      <formula>NOT(ISERROR(SEARCH("FUERTE",R215)))</formula>
    </cfRule>
  </conditionalFormatting>
  <conditionalFormatting sqref="R219">
    <cfRule type="containsText" priority="1637" operator="containsText" text="#¡VALOR!">
      <formula>NOT(ISERROR(SEARCH("#¡VALOR!",R219)))</formula>
    </cfRule>
    <cfRule type="containsText" dxfId="565" priority="1638" operator="containsText" text="DÉBIL">
      <formula>NOT(ISERROR(SEARCH("DÉBIL",R219)))</formula>
    </cfRule>
    <cfRule type="containsText" dxfId="564" priority="1639" operator="containsText" text="MODERADO">
      <formula>NOT(ISERROR(SEARCH("MODERADO",R219)))</formula>
    </cfRule>
    <cfRule type="containsText" dxfId="563" priority="1640" operator="containsText" text="FUERTE">
      <formula>NOT(ISERROR(SEARCH("FUERTE",R219)))</formula>
    </cfRule>
    <cfRule type="containsErrors" dxfId="562" priority="1642">
      <formula>ISERROR(R219)</formula>
    </cfRule>
  </conditionalFormatting>
  <conditionalFormatting sqref="S219">
    <cfRule type="containsErrors" dxfId="561" priority="1636">
      <formula>ISERROR(S219)</formula>
    </cfRule>
  </conditionalFormatting>
  <conditionalFormatting sqref="R260">
    <cfRule type="containsText" dxfId="560" priority="1628" operator="containsText" text="DÉBIL">
      <formula>NOT(ISERROR(SEARCH("DÉBIL",R260)))</formula>
    </cfRule>
    <cfRule type="containsText" dxfId="559" priority="1629" operator="containsText" text="MODERADO">
      <formula>NOT(ISERROR(SEARCH("MODERADO",R260)))</formula>
    </cfRule>
    <cfRule type="containsText" dxfId="558" priority="1630" operator="containsText" text="FUERTE">
      <formula>NOT(ISERROR(SEARCH("FUERTE",R260)))</formula>
    </cfRule>
  </conditionalFormatting>
  <conditionalFormatting sqref="R253">
    <cfRule type="cellIs" dxfId="557" priority="1632" operator="lessThanOrEqual">
      <formula>85</formula>
    </cfRule>
    <cfRule type="cellIs" dxfId="556" priority="1633" operator="lessThanOrEqual">
      <formula>95</formula>
    </cfRule>
    <cfRule type="cellIs" dxfId="555" priority="1634" operator="lessThanOrEqual">
      <formula>100</formula>
    </cfRule>
  </conditionalFormatting>
  <conditionalFormatting sqref="R264">
    <cfRule type="containsText" priority="1622" operator="containsText" text="#¡VALOR!">
      <formula>NOT(ISERROR(SEARCH("#¡VALOR!",R264)))</formula>
    </cfRule>
    <cfRule type="containsText" dxfId="554" priority="1623" operator="containsText" text="DÉBIL">
      <formula>NOT(ISERROR(SEARCH("DÉBIL",R264)))</formula>
    </cfRule>
    <cfRule type="containsText" dxfId="553" priority="1624" operator="containsText" text="MODERADO">
      <formula>NOT(ISERROR(SEARCH("MODERADO",R264)))</formula>
    </cfRule>
    <cfRule type="containsText" dxfId="552" priority="1625" operator="containsText" text="FUERTE">
      <formula>NOT(ISERROR(SEARCH("FUERTE",R264)))</formula>
    </cfRule>
    <cfRule type="containsErrors" dxfId="551" priority="1627">
      <formula>ISERROR(R264)</formula>
    </cfRule>
  </conditionalFormatting>
  <conditionalFormatting sqref="S264">
    <cfRule type="containsErrors" dxfId="550" priority="1621">
      <formula>ISERROR(S264)</formula>
    </cfRule>
  </conditionalFormatting>
  <conditionalFormatting sqref="R305">
    <cfRule type="containsText" dxfId="549" priority="1598" operator="containsText" text="DÉBIL">
      <formula>NOT(ISERROR(SEARCH("DÉBIL",R305)))</formula>
    </cfRule>
    <cfRule type="containsText" dxfId="548" priority="1599" operator="containsText" text="MODERADO">
      <formula>NOT(ISERROR(SEARCH("MODERADO",R305)))</formula>
    </cfRule>
    <cfRule type="containsText" dxfId="547" priority="1600" operator="containsText" text="FUERTE">
      <formula>NOT(ISERROR(SEARCH("FUERTE",R305)))</formula>
    </cfRule>
  </conditionalFormatting>
  <conditionalFormatting sqref="R298">
    <cfRule type="cellIs" dxfId="546" priority="1602" operator="lessThanOrEqual">
      <formula>85</formula>
    </cfRule>
    <cfRule type="cellIs" dxfId="545" priority="1603" operator="lessThanOrEqual">
      <formula>95</formula>
    </cfRule>
    <cfRule type="cellIs" dxfId="544" priority="1604" operator="lessThanOrEqual">
      <formula>100</formula>
    </cfRule>
  </conditionalFormatting>
  <conditionalFormatting sqref="R309">
    <cfRule type="containsText" priority="1592" operator="containsText" text="#¡VALOR!">
      <formula>NOT(ISERROR(SEARCH("#¡VALOR!",R309)))</formula>
    </cfRule>
    <cfRule type="containsText" dxfId="543" priority="1593" operator="containsText" text="DÉBIL">
      <formula>NOT(ISERROR(SEARCH("DÉBIL",R309)))</formula>
    </cfRule>
    <cfRule type="containsText" dxfId="542" priority="1594" operator="containsText" text="MODERADO">
      <formula>NOT(ISERROR(SEARCH("MODERADO",R309)))</formula>
    </cfRule>
    <cfRule type="containsText" dxfId="541" priority="1595" operator="containsText" text="FUERTE">
      <formula>NOT(ISERROR(SEARCH("FUERTE",R309)))</formula>
    </cfRule>
    <cfRule type="containsErrors" dxfId="540" priority="1597">
      <formula>ISERROR(R309)</formula>
    </cfRule>
  </conditionalFormatting>
  <conditionalFormatting sqref="S309">
    <cfRule type="containsErrors" dxfId="539" priority="1591">
      <formula>ISERROR(S309)</formula>
    </cfRule>
  </conditionalFormatting>
  <conditionalFormatting sqref="R342">
    <cfRule type="cellIs" dxfId="538" priority="1587" operator="lessThanOrEqual">
      <formula>85</formula>
    </cfRule>
    <cfRule type="cellIs" dxfId="537" priority="1588" operator="lessThanOrEqual">
      <formula>95</formula>
    </cfRule>
    <cfRule type="cellIs" dxfId="536" priority="1589" operator="lessThanOrEqual">
      <formula>100</formula>
    </cfRule>
  </conditionalFormatting>
  <conditionalFormatting sqref="R349">
    <cfRule type="containsText" dxfId="535" priority="1583" operator="containsText" text="DÉBIL">
      <formula>NOT(ISERROR(SEARCH("DÉBIL",R349)))</formula>
    </cfRule>
    <cfRule type="containsText" dxfId="534" priority="1584" operator="containsText" text="MODERADO">
      <formula>NOT(ISERROR(SEARCH("MODERADO",R349)))</formula>
    </cfRule>
    <cfRule type="containsText" dxfId="533" priority="1585" operator="containsText" text="FUERTE">
      <formula>NOT(ISERROR(SEARCH("FUERTE",R349)))</formula>
    </cfRule>
  </conditionalFormatting>
  <conditionalFormatting sqref="R353">
    <cfRule type="containsText" priority="1577" operator="containsText" text="#¡VALOR!">
      <formula>NOT(ISERROR(SEARCH("#¡VALOR!",R353)))</formula>
    </cfRule>
    <cfRule type="containsText" dxfId="532" priority="1578" operator="containsText" text="DÉBIL">
      <formula>NOT(ISERROR(SEARCH("DÉBIL",R353)))</formula>
    </cfRule>
    <cfRule type="containsText" dxfId="531" priority="1579" operator="containsText" text="MODERADO">
      <formula>NOT(ISERROR(SEARCH("MODERADO",R353)))</formula>
    </cfRule>
    <cfRule type="containsText" dxfId="530" priority="1580" operator="containsText" text="FUERTE">
      <formula>NOT(ISERROR(SEARCH("FUERTE",R353)))</formula>
    </cfRule>
    <cfRule type="containsErrors" dxfId="529" priority="1582">
      <formula>ISERROR(R353)</formula>
    </cfRule>
  </conditionalFormatting>
  <conditionalFormatting sqref="S353">
    <cfRule type="containsErrors" dxfId="528" priority="1576">
      <formula>ISERROR(S353)</formula>
    </cfRule>
  </conditionalFormatting>
  <conditionalFormatting sqref="K30">
    <cfRule type="cellIs" dxfId="527" priority="1917" operator="lessThanOrEqual">
      <formula>85</formula>
    </cfRule>
    <cfRule type="cellIs" dxfId="526" priority="1918" operator="lessThanOrEqual">
      <formula>95</formula>
    </cfRule>
    <cfRule type="cellIs" dxfId="525" priority="1919" operator="lessThanOrEqual">
      <formula>100</formula>
    </cfRule>
  </conditionalFormatting>
  <conditionalFormatting sqref="K37">
    <cfRule type="containsText" dxfId="524" priority="1913" operator="containsText" text="DÉBIL">
      <formula>NOT(ISERROR(SEARCH("DÉBIL",K37)))</formula>
    </cfRule>
    <cfRule type="containsText" dxfId="523" priority="1914" operator="containsText" text="MODERADO">
      <formula>NOT(ISERROR(SEARCH("MODERADO",K37)))</formula>
    </cfRule>
    <cfRule type="containsText" dxfId="522" priority="1915" operator="containsText" text="FUERTE">
      <formula>NOT(ISERROR(SEARCH("FUERTE",K37)))</formula>
    </cfRule>
  </conditionalFormatting>
  <conditionalFormatting sqref="K41">
    <cfRule type="containsText" priority="1907" operator="containsText" text="#¡VALOR!">
      <formula>NOT(ISERROR(SEARCH("#¡VALOR!",K41)))</formula>
    </cfRule>
    <cfRule type="containsText" dxfId="521" priority="1908" operator="containsText" text="DÉBIL">
      <formula>NOT(ISERROR(SEARCH("DÉBIL",K41)))</formula>
    </cfRule>
    <cfRule type="containsText" dxfId="520" priority="1909" operator="containsText" text="MODERADO">
      <formula>NOT(ISERROR(SEARCH("MODERADO",K41)))</formula>
    </cfRule>
    <cfRule type="containsText" dxfId="519" priority="1910" operator="containsText" text="FUERTE">
      <formula>NOT(ISERROR(SEARCH("FUERTE",K41)))</formula>
    </cfRule>
    <cfRule type="containsErrors" dxfId="518" priority="1912">
      <formula>ISERROR(K41)</formula>
    </cfRule>
  </conditionalFormatting>
  <conditionalFormatting sqref="L41">
    <cfRule type="containsErrors" dxfId="517" priority="1906">
      <formula>ISERROR(L41)</formula>
    </cfRule>
  </conditionalFormatting>
  <conditionalFormatting sqref="K82">
    <cfRule type="containsText" dxfId="516" priority="1898" operator="containsText" text="DÉBIL">
      <formula>NOT(ISERROR(SEARCH("DÉBIL",K82)))</formula>
    </cfRule>
    <cfRule type="containsText" dxfId="515" priority="1899" operator="containsText" text="MODERADO">
      <formula>NOT(ISERROR(SEARCH("MODERADO",K82)))</formula>
    </cfRule>
    <cfRule type="containsText" dxfId="514" priority="1900" operator="containsText" text="FUERTE">
      <formula>NOT(ISERROR(SEARCH("FUERTE",K82)))</formula>
    </cfRule>
  </conditionalFormatting>
  <conditionalFormatting sqref="K75">
    <cfRule type="cellIs" dxfId="513" priority="1902" operator="lessThanOrEqual">
      <formula>85</formula>
    </cfRule>
    <cfRule type="cellIs" dxfId="512" priority="1903" operator="lessThanOrEqual">
      <formula>95</formula>
    </cfRule>
    <cfRule type="cellIs" dxfId="511" priority="1904" operator="lessThanOrEqual">
      <formula>100</formula>
    </cfRule>
  </conditionalFormatting>
  <conditionalFormatting sqref="K86">
    <cfRule type="containsText" priority="1892" operator="containsText" text="#¡VALOR!">
      <formula>NOT(ISERROR(SEARCH("#¡VALOR!",K86)))</formula>
    </cfRule>
    <cfRule type="containsText" dxfId="510" priority="1893" operator="containsText" text="DÉBIL">
      <formula>NOT(ISERROR(SEARCH("DÉBIL",K86)))</formula>
    </cfRule>
    <cfRule type="containsText" dxfId="509" priority="1894" operator="containsText" text="MODERADO">
      <formula>NOT(ISERROR(SEARCH("MODERADO",K86)))</formula>
    </cfRule>
    <cfRule type="containsText" dxfId="508" priority="1895" operator="containsText" text="FUERTE">
      <formula>NOT(ISERROR(SEARCH("FUERTE",K86)))</formula>
    </cfRule>
    <cfRule type="containsErrors" dxfId="507" priority="1897">
      <formula>ISERROR(K86)</formula>
    </cfRule>
  </conditionalFormatting>
  <conditionalFormatting sqref="L86">
    <cfRule type="containsErrors" dxfId="506" priority="1891">
      <formula>ISERROR(L86)</formula>
    </cfRule>
  </conditionalFormatting>
  <conditionalFormatting sqref="K119">
    <cfRule type="cellIs" dxfId="505" priority="1887" operator="lessThanOrEqual">
      <formula>85</formula>
    </cfRule>
    <cfRule type="cellIs" dxfId="504" priority="1888" operator="lessThanOrEqual">
      <formula>95</formula>
    </cfRule>
    <cfRule type="cellIs" dxfId="503" priority="1889" operator="lessThanOrEqual">
      <formula>100</formula>
    </cfRule>
  </conditionalFormatting>
  <conditionalFormatting sqref="K126">
    <cfRule type="containsText" dxfId="502" priority="1883" operator="containsText" text="DÉBIL">
      <formula>NOT(ISERROR(SEARCH("DÉBIL",K126)))</formula>
    </cfRule>
    <cfRule type="containsText" dxfId="501" priority="1884" operator="containsText" text="MODERADO">
      <formula>NOT(ISERROR(SEARCH("MODERADO",K126)))</formula>
    </cfRule>
    <cfRule type="containsText" dxfId="500" priority="1885" operator="containsText" text="FUERTE">
      <formula>NOT(ISERROR(SEARCH("FUERTE",K126)))</formula>
    </cfRule>
  </conditionalFormatting>
  <conditionalFormatting sqref="K130">
    <cfRule type="containsText" priority="1877" operator="containsText" text="#¡VALOR!">
      <formula>NOT(ISERROR(SEARCH("#¡VALOR!",K130)))</formula>
    </cfRule>
    <cfRule type="containsText" dxfId="499" priority="1878" operator="containsText" text="DÉBIL">
      <formula>NOT(ISERROR(SEARCH("DÉBIL",K130)))</formula>
    </cfRule>
    <cfRule type="containsText" dxfId="498" priority="1879" operator="containsText" text="MODERADO">
      <formula>NOT(ISERROR(SEARCH("MODERADO",K130)))</formula>
    </cfRule>
    <cfRule type="containsText" dxfId="497" priority="1880" operator="containsText" text="FUERTE">
      <formula>NOT(ISERROR(SEARCH("FUERTE",K130)))</formula>
    </cfRule>
    <cfRule type="containsErrors" dxfId="496" priority="1882">
      <formula>ISERROR(K130)</formula>
    </cfRule>
  </conditionalFormatting>
  <conditionalFormatting sqref="L130">
    <cfRule type="containsErrors" dxfId="495" priority="1876">
      <formula>ISERROR(L130)</formula>
    </cfRule>
  </conditionalFormatting>
  <conditionalFormatting sqref="K171">
    <cfRule type="containsText" dxfId="494" priority="1868" operator="containsText" text="DÉBIL">
      <formula>NOT(ISERROR(SEARCH("DÉBIL",K171)))</formula>
    </cfRule>
    <cfRule type="containsText" dxfId="493" priority="1869" operator="containsText" text="MODERADO">
      <formula>NOT(ISERROR(SEARCH("MODERADO",K171)))</formula>
    </cfRule>
    <cfRule type="containsText" dxfId="492" priority="1870" operator="containsText" text="FUERTE">
      <formula>NOT(ISERROR(SEARCH("FUERTE",K171)))</formula>
    </cfRule>
  </conditionalFormatting>
  <conditionalFormatting sqref="K164">
    <cfRule type="cellIs" dxfId="491" priority="1872" operator="lessThanOrEqual">
      <formula>85</formula>
    </cfRule>
    <cfRule type="cellIs" dxfId="490" priority="1873" operator="lessThanOrEqual">
      <formula>95</formula>
    </cfRule>
    <cfRule type="cellIs" dxfId="489" priority="1874" operator="lessThanOrEqual">
      <formula>100</formula>
    </cfRule>
  </conditionalFormatting>
  <conditionalFormatting sqref="K175">
    <cfRule type="containsText" priority="1862" operator="containsText" text="#¡VALOR!">
      <formula>NOT(ISERROR(SEARCH("#¡VALOR!",K175)))</formula>
    </cfRule>
    <cfRule type="containsText" dxfId="488" priority="1863" operator="containsText" text="DÉBIL">
      <formula>NOT(ISERROR(SEARCH("DÉBIL",K175)))</formula>
    </cfRule>
    <cfRule type="containsText" dxfId="487" priority="1864" operator="containsText" text="MODERADO">
      <formula>NOT(ISERROR(SEARCH("MODERADO",K175)))</formula>
    </cfRule>
    <cfRule type="containsText" dxfId="486" priority="1865" operator="containsText" text="FUERTE">
      <formula>NOT(ISERROR(SEARCH("FUERTE",K175)))</formula>
    </cfRule>
    <cfRule type="containsErrors" dxfId="485" priority="1867">
      <formula>ISERROR(K175)</formula>
    </cfRule>
  </conditionalFormatting>
  <conditionalFormatting sqref="L175">
    <cfRule type="containsErrors" dxfId="484" priority="1861">
      <formula>ISERROR(L175)</formula>
    </cfRule>
  </conditionalFormatting>
  <conditionalFormatting sqref="K208">
    <cfRule type="cellIs" dxfId="483" priority="1857" operator="lessThanOrEqual">
      <formula>85</formula>
    </cfRule>
    <cfRule type="cellIs" dxfId="482" priority="1858" operator="lessThanOrEqual">
      <formula>95</formula>
    </cfRule>
    <cfRule type="cellIs" dxfId="481" priority="1859" operator="lessThanOrEqual">
      <formula>100</formula>
    </cfRule>
  </conditionalFormatting>
  <conditionalFormatting sqref="K215">
    <cfRule type="containsText" dxfId="480" priority="1853" operator="containsText" text="DÉBIL">
      <formula>NOT(ISERROR(SEARCH("DÉBIL",K215)))</formula>
    </cfRule>
    <cfRule type="containsText" dxfId="479" priority="1854" operator="containsText" text="MODERADO">
      <formula>NOT(ISERROR(SEARCH("MODERADO",K215)))</formula>
    </cfRule>
    <cfRule type="containsText" dxfId="478" priority="1855" operator="containsText" text="FUERTE">
      <formula>NOT(ISERROR(SEARCH("FUERTE",K215)))</formula>
    </cfRule>
  </conditionalFormatting>
  <conditionalFormatting sqref="K219">
    <cfRule type="containsText" priority="1847" operator="containsText" text="#¡VALOR!">
      <formula>NOT(ISERROR(SEARCH("#¡VALOR!",K219)))</formula>
    </cfRule>
    <cfRule type="containsText" dxfId="477" priority="1848" operator="containsText" text="DÉBIL">
      <formula>NOT(ISERROR(SEARCH("DÉBIL",K219)))</formula>
    </cfRule>
    <cfRule type="containsText" dxfId="476" priority="1849" operator="containsText" text="MODERADO">
      <formula>NOT(ISERROR(SEARCH("MODERADO",K219)))</formula>
    </cfRule>
    <cfRule type="containsText" dxfId="475" priority="1850" operator="containsText" text="FUERTE">
      <formula>NOT(ISERROR(SEARCH("FUERTE",K219)))</formula>
    </cfRule>
    <cfRule type="containsErrors" dxfId="474" priority="1852">
      <formula>ISERROR(K219)</formula>
    </cfRule>
  </conditionalFormatting>
  <conditionalFormatting sqref="L219">
    <cfRule type="containsErrors" dxfId="473" priority="1846">
      <formula>ISERROR(L219)</formula>
    </cfRule>
  </conditionalFormatting>
  <conditionalFormatting sqref="K260">
    <cfRule type="containsText" dxfId="472" priority="1838" operator="containsText" text="DÉBIL">
      <formula>NOT(ISERROR(SEARCH("DÉBIL",K260)))</formula>
    </cfRule>
    <cfRule type="containsText" dxfId="471" priority="1839" operator="containsText" text="MODERADO">
      <formula>NOT(ISERROR(SEARCH("MODERADO",K260)))</formula>
    </cfRule>
    <cfRule type="containsText" dxfId="470" priority="1840" operator="containsText" text="FUERTE">
      <formula>NOT(ISERROR(SEARCH("FUERTE",K260)))</formula>
    </cfRule>
  </conditionalFormatting>
  <conditionalFormatting sqref="K253">
    <cfRule type="cellIs" dxfId="469" priority="1842" operator="lessThanOrEqual">
      <formula>85</formula>
    </cfRule>
    <cfRule type="cellIs" dxfId="468" priority="1843" operator="lessThanOrEqual">
      <formula>95</formula>
    </cfRule>
    <cfRule type="cellIs" dxfId="467" priority="1844" operator="lessThanOrEqual">
      <formula>100</formula>
    </cfRule>
  </conditionalFormatting>
  <conditionalFormatting sqref="K264">
    <cfRule type="containsText" priority="1832" operator="containsText" text="#¡VALOR!">
      <formula>NOT(ISERROR(SEARCH("#¡VALOR!",K264)))</formula>
    </cfRule>
    <cfRule type="containsText" dxfId="466" priority="1833" operator="containsText" text="DÉBIL">
      <formula>NOT(ISERROR(SEARCH("DÉBIL",K264)))</formula>
    </cfRule>
    <cfRule type="containsText" dxfId="465" priority="1834" operator="containsText" text="MODERADO">
      <formula>NOT(ISERROR(SEARCH("MODERADO",K264)))</formula>
    </cfRule>
    <cfRule type="containsText" dxfId="464" priority="1835" operator="containsText" text="FUERTE">
      <formula>NOT(ISERROR(SEARCH("FUERTE",K264)))</formula>
    </cfRule>
    <cfRule type="containsErrors" dxfId="463" priority="1837">
      <formula>ISERROR(K264)</formula>
    </cfRule>
  </conditionalFormatting>
  <conditionalFormatting sqref="L264">
    <cfRule type="containsErrors" dxfId="462" priority="1831">
      <formula>ISERROR(L264)</formula>
    </cfRule>
  </conditionalFormatting>
  <conditionalFormatting sqref="K305">
    <cfRule type="containsText" dxfId="461" priority="1808" operator="containsText" text="DÉBIL">
      <formula>NOT(ISERROR(SEARCH("DÉBIL",K305)))</formula>
    </cfRule>
    <cfRule type="containsText" dxfId="460" priority="1809" operator="containsText" text="MODERADO">
      <formula>NOT(ISERROR(SEARCH("MODERADO",K305)))</formula>
    </cfRule>
    <cfRule type="containsText" dxfId="459" priority="1810" operator="containsText" text="FUERTE">
      <formula>NOT(ISERROR(SEARCH("FUERTE",K305)))</formula>
    </cfRule>
  </conditionalFormatting>
  <conditionalFormatting sqref="K298">
    <cfRule type="cellIs" dxfId="458" priority="1812" operator="lessThanOrEqual">
      <formula>85</formula>
    </cfRule>
    <cfRule type="cellIs" dxfId="457" priority="1813" operator="lessThanOrEqual">
      <formula>95</formula>
    </cfRule>
    <cfRule type="cellIs" dxfId="456" priority="1814" operator="lessThanOrEqual">
      <formula>100</formula>
    </cfRule>
  </conditionalFormatting>
  <conditionalFormatting sqref="K309">
    <cfRule type="containsText" priority="1802" operator="containsText" text="#¡VALOR!">
      <formula>NOT(ISERROR(SEARCH("#¡VALOR!",K309)))</formula>
    </cfRule>
    <cfRule type="containsText" dxfId="455" priority="1803" operator="containsText" text="DÉBIL">
      <formula>NOT(ISERROR(SEARCH("DÉBIL",K309)))</formula>
    </cfRule>
    <cfRule type="containsText" dxfId="454" priority="1804" operator="containsText" text="MODERADO">
      <formula>NOT(ISERROR(SEARCH("MODERADO",K309)))</formula>
    </cfRule>
    <cfRule type="containsText" dxfId="453" priority="1805" operator="containsText" text="FUERTE">
      <formula>NOT(ISERROR(SEARCH("FUERTE",K309)))</formula>
    </cfRule>
    <cfRule type="containsErrors" dxfId="452" priority="1807">
      <formula>ISERROR(K309)</formula>
    </cfRule>
  </conditionalFormatting>
  <conditionalFormatting sqref="L309">
    <cfRule type="containsErrors" dxfId="451" priority="1801">
      <formula>ISERROR(L309)</formula>
    </cfRule>
  </conditionalFormatting>
  <conditionalFormatting sqref="K342">
    <cfRule type="cellIs" dxfId="450" priority="1797" operator="lessThanOrEqual">
      <formula>85</formula>
    </cfRule>
    <cfRule type="cellIs" dxfId="449" priority="1798" operator="lessThanOrEqual">
      <formula>95</formula>
    </cfRule>
    <cfRule type="cellIs" dxfId="448" priority="1799" operator="lessThanOrEqual">
      <formula>100</formula>
    </cfRule>
  </conditionalFormatting>
  <conditionalFormatting sqref="K349">
    <cfRule type="containsText" dxfId="447" priority="1793" operator="containsText" text="DÉBIL">
      <formula>NOT(ISERROR(SEARCH("DÉBIL",K349)))</formula>
    </cfRule>
    <cfRule type="containsText" dxfId="446" priority="1794" operator="containsText" text="MODERADO">
      <formula>NOT(ISERROR(SEARCH("MODERADO",K349)))</formula>
    </cfRule>
    <cfRule type="containsText" dxfId="445" priority="1795" operator="containsText" text="FUERTE">
      <formula>NOT(ISERROR(SEARCH("FUERTE",K349)))</formula>
    </cfRule>
  </conditionalFormatting>
  <conditionalFormatting sqref="K353">
    <cfRule type="containsText" priority="1787" operator="containsText" text="#¡VALOR!">
      <formula>NOT(ISERROR(SEARCH("#¡VALOR!",K353)))</formula>
    </cfRule>
    <cfRule type="containsText" dxfId="444" priority="1788" operator="containsText" text="DÉBIL">
      <formula>NOT(ISERROR(SEARCH("DÉBIL",K353)))</formula>
    </cfRule>
    <cfRule type="containsText" dxfId="443" priority="1789" operator="containsText" text="MODERADO">
      <formula>NOT(ISERROR(SEARCH("MODERADO",K353)))</formula>
    </cfRule>
    <cfRule type="containsText" dxfId="442" priority="1790" operator="containsText" text="FUERTE">
      <formula>NOT(ISERROR(SEARCH("FUERTE",K353)))</formula>
    </cfRule>
    <cfRule type="containsErrors" dxfId="441" priority="1792">
      <formula>ISERROR(K353)</formula>
    </cfRule>
  </conditionalFormatting>
  <conditionalFormatting sqref="L353">
    <cfRule type="containsErrors" dxfId="440" priority="1786">
      <formula>ISERROR(L353)</formula>
    </cfRule>
  </conditionalFormatting>
  <conditionalFormatting sqref="Y30">
    <cfRule type="cellIs" dxfId="439" priority="1497" operator="lessThanOrEqual">
      <formula>85</formula>
    </cfRule>
    <cfRule type="cellIs" dxfId="438" priority="1498" operator="lessThanOrEqual">
      <formula>95</formula>
    </cfRule>
    <cfRule type="cellIs" dxfId="437" priority="1499" operator="lessThanOrEqual">
      <formula>100</formula>
    </cfRule>
  </conditionalFormatting>
  <conditionalFormatting sqref="Y37">
    <cfRule type="containsText" dxfId="436" priority="1493" operator="containsText" text="DÉBIL">
      <formula>NOT(ISERROR(SEARCH("DÉBIL",Y37)))</formula>
    </cfRule>
    <cfRule type="containsText" dxfId="435" priority="1494" operator="containsText" text="MODERADO">
      <formula>NOT(ISERROR(SEARCH("MODERADO",Y37)))</formula>
    </cfRule>
    <cfRule type="containsText" dxfId="434" priority="1495" operator="containsText" text="FUERTE">
      <formula>NOT(ISERROR(SEARCH("FUERTE",Y37)))</formula>
    </cfRule>
  </conditionalFormatting>
  <conditionalFormatting sqref="Y41">
    <cfRule type="containsText" priority="1487" operator="containsText" text="#¡VALOR!">
      <formula>NOT(ISERROR(SEARCH("#¡VALOR!",Y41)))</formula>
    </cfRule>
    <cfRule type="containsText" dxfId="433" priority="1488" operator="containsText" text="DÉBIL">
      <formula>NOT(ISERROR(SEARCH("DÉBIL",Y41)))</formula>
    </cfRule>
    <cfRule type="containsText" dxfId="432" priority="1489" operator="containsText" text="MODERADO">
      <formula>NOT(ISERROR(SEARCH("MODERADO",Y41)))</formula>
    </cfRule>
    <cfRule type="containsText" dxfId="431" priority="1490" operator="containsText" text="FUERTE">
      <formula>NOT(ISERROR(SEARCH("FUERTE",Y41)))</formula>
    </cfRule>
    <cfRule type="containsErrors" dxfId="430" priority="1492">
      <formula>ISERROR(Y41)</formula>
    </cfRule>
  </conditionalFormatting>
  <conditionalFormatting sqref="Z41">
    <cfRule type="containsErrors" dxfId="429" priority="1486">
      <formula>ISERROR(Z41)</formula>
    </cfRule>
  </conditionalFormatting>
  <conditionalFormatting sqref="Y82">
    <cfRule type="containsText" dxfId="428" priority="1478" operator="containsText" text="DÉBIL">
      <formula>NOT(ISERROR(SEARCH("DÉBIL",Y82)))</formula>
    </cfRule>
    <cfRule type="containsText" dxfId="427" priority="1479" operator="containsText" text="MODERADO">
      <formula>NOT(ISERROR(SEARCH("MODERADO",Y82)))</formula>
    </cfRule>
    <cfRule type="containsText" dxfId="426" priority="1480" operator="containsText" text="FUERTE">
      <formula>NOT(ISERROR(SEARCH("FUERTE",Y82)))</formula>
    </cfRule>
  </conditionalFormatting>
  <conditionalFormatting sqref="Y75">
    <cfRule type="cellIs" dxfId="425" priority="1482" operator="lessThanOrEqual">
      <formula>85</formula>
    </cfRule>
    <cfRule type="cellIs" dxfId="424" priority="1483" operator="lessThanOrEqual">
      <formula>95</formula>
    </cfRule>
    <cfRule type="cellIs" dxfId="423" priority="1484" operator="lessThanOrEqual">
      <formula>100</formula>
    </cfRule>
  </conditionalFormatting>
  <conditionalFormatting sqref="Y86">
    <cfRule type="containsText" priority="1472" operator="containsText" text="#¡VALOR!">
      <formula>NOT(ISERROR(SEARCH("#¡VALOR!",Y86)))</formula>
    </cfRule>
    <cfRule type="containsText" dxfId="422" priority="1473" operator="containsText" text="DÉBIL">
      <formula>NOT(ISERROR(SEARCH("DÉBIL",Y86)))</formula>
    </cfRule>
    <cfRule type="containsText" dxfId="421" priority="1474" operator="containsText" text="MODERADO">
      <formula>NOT(ISERROR(SEARCH("MODERADO",Y86)))</formula>
    </cfRule>
    <cfRule type="containsText" dxfId="420" priority="1475" operator="containsText" text="FUERTE">
      <formula>NOT(ISERROR(SEARCH("FUERTE",Y86)))</formula>
    </cfRule>
    <cfRule type="containsErrors" dxfId="419" priority="1477">
      <formula>ISERROR(Y86)</formula>
    </cfRule>
  </conditionalFormatting>
  <conditionalFormatting sqref="Z86">
    <cfRule type="containsErrors" dxfId="418" priority="1471">
      <formula>ISERROR(Z86)</formula>
    </cfRule>
  </conditionalFormatting>
  <conditionalFormatting sqref="Y119">
    <cfRule type="cellIs" dxfId="417" priority="1467" operator="lessThanOrEqual">
      <formula>85</formula>
    </cfRule>
    <cfRule type="cellIs" dxfId="416" priority="1468" operator="lessThanOrEqual">
      <formula>95</formula>
    </cfRule>
    <cfRule type="cellIs" dxfId="415" priority="1469" operator="lessThanOrEqual">
      <formula>100</formula>
    </cfRule>
  </conditionalFormatting>
  <conditionalFormatting sqref="Y126">
    <cfRule type="containsText" dxfId="414" priority="1463" operator="containsText" text="DÉBIL">
      <formula>NOT(ISERROR(SEARCH("DÉBIL",Y126)))</formula>
    </cfRule>
    <cfRule type="containsText" dxfId="413" priority="1464" operator="containsText" text="MODERADO">
      <formula>NOT(ISERROR(SEARCH("MODERADO",Y126)))</formula>
    </cfRule>
    <cfRule type="containsText" dxfId="412" priority="1465" operator="containsText" text="FUERTE">
      <formula>NOT(ISERROR(SEARCH("FUERTE",Y126)))</formula>
    </cfRule>
  </conditionalFormatting>
  <conditionalFormatting sqref="Y130">
    <cfRule type="containsText" priority="1457" operator="containsText" text="#¡VALOR!">
      <formula>NOT(ISERROR(SEARCH("#¡VALOR!",Y130)))</formula>
    </cfRule>
    <cfRule type="containsText" dxfId="411" priority="1458" operator="containsText" text="DÉBIL">
      <formula>NOT(ISERROR(SEARCH("DÉBIL",Y130)))</formula>
    </cfRule>
    <cfRule type="containsText" dxfId="410" priority="1459" operator="containsText" text="MODERADO">
      <formula>NOT(ISERROR(SEARCH("MODERADO",Y130)))</formula>
    </cfRule>
    <cfRule type="containsText" dxfId="409" priority="1460" operator="containsText" text="FUERTE">
      <formula>NOT(ISERROR(SEARCH("FUERTE",Y130)))</formula>
    </cfRule>
    <cfRule type="containsErrors" dxfId="408" priority="1462">
      <formula>ISERROR(Y130)</formula>
    </cfRule>
  </conditionalFormatting>
  <conditionalFormatting sqref="Z130">
    <cfRule type="containsErrors" dxfId="407" priority="1456">
      <formula>ISERROR(Z130)</formula>
    </cfRule>
  </conditionalFormatting>
  <conditionalFormatting sqref="Y171">
    <cfRule type="containsText" dxfId="406" priority="1448" operator="containsText" text="DÉBIL">
      <formula>NOT(ISERROR(SEARCH("DÉBIL",Y171)))</formula>
    </cfRule>
    <cfRule type="containsText" dxfId="405" priority="1449" operator="containsText" text="MODERADO">
      <formula>NOT(ISERROR(SEARCH("MODERADO",Y171)))</formula>
    </cfRule>
    <cfRule type="containsText" dxfId="404" priority="1450" operator="containsText" text="FUERTE">
      <formula>NOT(ISERROR(SEARCH("FUERTE",Y171)))</formula>
    </cfRule>
  </conditionalFormatting>
  <conditionalFormatting sqref="Y164">
    <cfRule type="cellIs" dxfId="403" priority="1452" operator="lessThanOrEqual">
      <formula>85</formula>
    </cfRule>
    <cfRule type="cellIs" dxfId="402" priority="1453" operator="lessThanOrEqual">
      <formula>95</formula>
    </cfRule>
    <cfRule type="cellIs" dxfId="401" priority="1454" operator="lessThanOrEqual">
      <formula>100</formula>
    </cfRule>
  </conditionalFormatting>
  <conditionalFormatting sqref="Y175">
    <cfRule type="containsText" priority="1442" operator="containsText" text="#¡VALOR!">
      <formula>NOT(ISERROR(SEARCH("#¡VALOR!",Y175)))</formula>
    </cfRule>
    <cfRule type="containsText" dxfId="400" priority="1443" operator="containsText" text="DÉBIL">
      <formula>NOT(ISERROR(SEARCH("DÉBIL",Y175)))</formula>
    </cfRule>
    <cfRule type="containsText" dxfId="399" priority="1444" operator="containsText" text="MODERADO">
      <formula>NOT(ISERROR(SEARCH("MODERADO",Y175)))</formula>
    </cfRule>
    <cfRule type="containsText" dxfId="398" priority="1445" operator="containsText" text="FUERTE">
      <formula>NOT(ISERROR(SEARCH("FUERTE",Y175)))</formula>
    </cfRule>
    <cfRule type="containsErrors" dxfId="397" priority="1447">
      <formula>ISERROR(Y175)</formula>
    </cfRule>
  </conditionalFormatting>
  <conditionalFormatting sqref="Z175">
    <cfRule type="containsErrors" dxfId="396" priority="1441">
      <formula>ISERROR(Z175)</formula>
    </cfRule>
  </conditionalFormatting>
  <conditionalFormatting sqref="Y208">
    <cfRule type="cellIs" dxfId="395" priority="1437" operator="lessThanOrEqual">
      <formula>85</formula>
    </cfRule>
    <cfRule type="cellIs" dxfId="394" priority="1438" operator="lessThanOrEqual">
      <formula>95</formula>
    </cfRule>
    <cfRule type="cellIs" dxfId="393" priority="1439" operator="lessThanOrEqual">
      <formula>100</formula>
    </cfRule>
  </conditionalFormatting>
  <conditionalFormatting sqref="Y215">
    <cfRule type="containsText" dxfId="392" priority="1433" operator="containsText" text="DÉBIL">
      <formula>NOT(ISERROR(SEARCH("DÉBIL",Y215)))</formula>
    </cfRule>
    <cfRule type="containsText" dxfId="391" priority="1434" operator="containsText" text="MODERADO">
      <formula>NOT(ISERROR(SEARCH("MODERADO",Y215)))</formula>
    </cfRule>
    <cfRule type="containsText" dxfId="390" priority="1435" operator="containsText" text="FUERTE">
      <formula>NOT(ISERROR(SEARCH("FUERTE",Y215)))</formula>
    </cfRule>
  </conditionalFormatting>
  <conditionalFormatting sqref="Y219">
    <cfRule type="containsText" priority="1427" operator="containsText" text="#¡VALOR!">
      <formula>NOT(ISERROR(SEARCH("#¡VALOR!",Y219)))</formula>
    </cfRule>
    <cfRule type="containsText" dxfId="389" priority="1428" operator="containsText" text="DÉBIL">
      <formula>NOT(ISERROR(SEARCH("DÉBIL",Y219)))</formula>
    </cfRule>
    <cfRule type="containsText" dxfId="388" priority="1429" operator="containsText" text="MODERADO">
      <formula>NOT(ISERROR(SEARCH("MODERADO",Y219)))</formula>
    </cfRule>
    <cfRule type="containsText" dxfId="387" priority="1430" operator="containsText" text="FUERTE">
      <formula>NOT(ISERROR(SEARCH("FUERTE",Y219)))</formula>
    </cfRule>
    <cfRule type="containsErrors" dxfId="386" priority="1432">
      <formula>ISERROR(Y219)</formula>
    </cfRule>
  </conditionalFormatting>
  <conditionalFormatting sqref="Z219">
    <cfRule type="containsErrors" dxfId="385" priority="1426">
      <formula>ISERROR(Z219)</formula>
    </cfRule>
  </conditionalFormatting>
  <conditionalFormatting sqref="Y260">
    <cfRule type="containsText" dxfId="384" priority="1418" operator="containsText" text="DÉBIL">
      <formula>NOT(ISERROR(SEARCH("DÉBIL",Y260)))</formula>
    </cfRule>
    <cfRule type="containsText" dxfId="383" priority="1419" operator="containsText" text="MODERADO">
      <formula>NOT(ISERROR(SEARCH("MODERADO",Y260)))</formula>
    </cfRule>
    <cfRule type="containsText" dxfId="382" priority="1420" operator="containsText" text="FUERTE">
      <formula>NOT(ISERROR(SEARCH("FUERTE",Y260)))</formula>
    </cfRule>
  </conditionalFormatting>
  <conditionalFormatting sqref="Y253">
    <cfRule type="cellIs" dxfId="381" priority="1422" operator="lessThanOrEqual">
      <formula>85</formula>
    </cfRule>
    <cfRule type="cellIs" dxfId="380" priority="1423" operator="lessThanOrEqual">
      <formula>95</formula>
    </cfRule>
    <cfRule type="cellIs" dxfId="379" priority="1424" operator="lessThanOrEqual">
      <formula>100</formula>
    </cfRule>
  </conditionalFormatting>
  <conditionalFormatting sqref="Y264">
    <cfRule type="containsText" priority="1412" operator="containsText" text="#¡VALOR!">
      <formula>NOT(ISERROR(SEARCH("#¡VALOR!",Y264)))</formula>
    </cfRule>
    <cfRule type="containsText" dxfId="378" priority="1413" operator="containsText" text="DÉBIL">
      <formula>NOT(ISERROR(SEARCH("DÉBIL",Y264)))</formula>
    </cfRule>
    <cfRule type="containsText" dxfId="377" priority="1414" operator="containsText" text="MODERADO">
      <formula>NOT(ISERROR(SEARCH("MODERADO",Y264)))</formula>
    </cfRule>
    <cfRule type="containsText" dxfId="376" priority="1415" operator="containsText" text="FUERTE">
      <formula>NOT(ISERROR(SEARCH("FUERTE",Y264)))</formula>
    </cfRule>
    <cfRule type="containsErrors" dxfId="375" priority="1417">
      <formula>ISERROR(Y264)</formula>
    </cfRule>
  </conditionalFormatting>
  <conditionalFormatting sqref="Z264">
    <cfRule type="containsErrors" dxfId="374" priority="1411">
      <formula>ISERROR(Z264)</formula>
    </cfRule>
  </conditionalFormatting>
  <conditionalFormatting sqref="Y305">
    <cfRule type="containsText" dxfId="373" priority="1388" operator="containsText" text="DÉBIL">
      <formula>NOT(ISERROR(SEARCH("DÉBIL",Y305)))</formula>
    </cfRule>
    <cfRule type="containsText" dxfId="372" priority="1389" operator="containsText" text="MODERADO">
      <formula>NOT(ISERROR(SEARCH("MODERADO",Y305)))</formula>
    </cfRule>
    <cfRule type="containsText" dxfId="371" priority="1390" operator="containsText" text="FUERTE">
      <formula>NOT(ISERROR(SEARCH("FUERTE",Y305)))</formula>
    </cfRule>
  </conditionalFormatting>
  <conditionalFormatting sqref="Y298">
    <cfRule type="cellIs" dxfId="370" priority="1392" operator="lessThanOrEqual">
      <formula>85</formula>
    </cfRule>
    <cfRule type="cellIs" dxfId="369" priority="1393" operator="lessThanOrEqual">
      <formula>95</formula>
    </cfRule>
    <cfRule type="cellIs" dxfId="368" priority="1394" operator="lessThanOrEqual">
      <formula>100</formula>
    </cfRule>
  </conditionalFormatting>
  <conditionalFormatting sqref="Y309">
    <cfRule type="containsText" priority="1382" operator="containsText" text="#¡VALOR!">
      <formula>NOT(ISERROR(SEARCH("#¡VALOR!",Y309)))</formula>
    </cfRule>
    <cfRule type="containsText" dxfId="367" priority="1383" operator="containsText" text="DÉBIL">
      <formula>NOT(ISERROR(SEARCH("DÉBIL",Y309)))</formula>
    </cfRule>
    <cfRule type="containsText" dxfId="366" priority="1384" operator="containsText" text="MODERADO">
      <formula>NOT(ISERROR(SEARCH("MODERADO",Y309)))</formula>
    </cfRule>
    <cfRule type="containsText" dxfId="365" priority="1385" operator="containsText" text="FUERTE">
      <formula>NOT(ISERROR(SEARCH("FUERTE",Y309)))</formula>
    </cfRule>
    <cfRule type="containsErrors" dxfId="364" priority="1387">
      <formula>ISERROR(Y309)</formula>
    </cfRule>
  </conditionalFormatting>
  <conditionalFormatting sqref="Z309">
    <cfRule type="containsErrors" dxfId="363" priority="1381">
      <formula>ISERROR(Z309)</formula>
    </cfRule>
  </conditionalFormatting>
  <conditionalFormatting sqref="Y342">
    <cfRule type="cellIs" dxfId="362" priority="1377" operator="lessThanOrEqual">
      <formula>85</formula>
    </cfRule>
    <cfRule type="cellIs" dxfId="361" priority="1378" operator="lessThanOrEqual">
      <formula>95</formula>
    </cfRule>
    <cfRule type="cellIs" dxfId="360" priority="1379" operator="lessThanOrEqual">
      <formula>100</formula>
    </cfRule>
  </conditionalFormatting>
  <conditionalFormatting sqref="Y349">
    <cfRule type="containsText" dxfId="359" priority="1373" operator="containsText" text="DÉBIL">
      <formula>NOT(ISERROR(SEARCH("DÉBIL",Y349)))</formula>
    </cfRule>
    <cfRule type="containsText" dxfId="358" priority="1374" operator="containsText" text="MODERADO">
      <formula>NOT(ISERROR(SEARCH("MODERADO",Y349)))</formula>
    </cfRule>
    <cfRule type="containsText" dxfId="357" priority="1375" operator="containsText" text="FUERTE">
      <formula>NOT(ISERROR(SEARCH("FUERTE",Y349)))</formula>
    </cfRule>
  </conditionalFormatting>
  <conditionalFormatting sqref="Y353">
    <cfRule type="containsText" priority="1367" operator="containsText" text="#¡VALOR!">
      <formula>NOT(ISERROR(SEARCH("#¡VALOR!",Y353)))</formula>
    </cfRule>
    <cfRule type="containsText" dxfId="356" priority="1368" operator="containsText" text="DÉBIL">
      <formula>NOT(ISERROR(SEARCH("DÉBIL",Y353)))</formula>
    </cfRule>
    <cfRule type="containsText" dxfId="355" priority="1369" operator="containsText" text="MODERADO">
      <formula>NOT(ISERROR(SEARCH("MODERADO",Y353)))</formula>
    </cfRule>
    <cfRule type="containsText" dxfId="354" priority="1370" operator="containsText" text="FUERTE">
      <formula>NOT(ISERROR(SEARCH("FUERTE",Y353)))</formula>
    </cfRule>
    <cfRule type="containsErrors" dxfId="353" priority="1372">
      <formula>ISERROR(Y353)</formula>
    </cfRule>
  </conditionalFormatting>
  <conditionalFormatting sqref="Z353">
    <cfRule type="containsErrors" dxfId="352" priority="1366">
      <formula>ISERROR(Z353)</formula>
    </cfRule>
  </conditionalFormatting>
  <conditionalFormatting sqref="AF30">
    <cfRule type="cellIs" dxfId="351" priority="1287" operator="lessThanOrEqual">
      <formula>85</formula>
    </cfRule>
    <cfRule type="cellIs" dxfId="350" priority="1288" operator="lessThanOrEqual">
      <formula>95</formula>
    </cfRule>
    <cfRule type="cellIs" dxfId="349" priority="1289" operator="lessThanOrEqual">
      <formula>100</formula>
    </cfRule>
  </conditionalFormatting>
  <conditionalFormatting sqref="AF37">
    <cfRule type="containsText" dxfId="348" priority="1283" operator="containsText" text="DÉBIL">
      <formula>NOT(ISERROR(SEARCH("DÉBIL",AF37)))</formula>
    </cfRule>
    <cfRule type="containsText" dxfId="347" priority="1284" operator="containsText" text="MODERADO">
      <formula>NOT(ISERROR(SEARCH("MODERADO",AF37)))</formula>
    </cfRule>
    <cfRule type="containsText" dxfId="346" priority="1285" operator="containsText" text="FUERTE">
      <formula>NOT(ISERROR(SEARCH("FUERTE",AF37)))</formula>
    </cfRule>
  </conditionalFormatting>
  <conditionalFormatting sqref="AF41">
    <cfRule type="containsText" priority="1277" operator="containsText" text="#¡VALOR!">
      <formula>NOT(ISERROR(SEARCH("#¡VALOR!",AF41)))</formula>
    </cfRule>
    <cfRule type="containsText" dxfId="345" priority="1278" operator="containsText" text="DÉBIL">
      <formula>NOT(ISERROR(SEARCH("DÉBIL",AF41)))</formula>
    </cfRule>
    <cfRule type="containsText" dxfId="344" priority="1279" operator="containsText" text="MODERADO">
      <formula>NOT(ISERROR(SEARCH("MODERADO",AF41)))</formula>
    </cfRule>
    <cfRule type="containsText" dxfId="343" priority="1280" operator="containsText" text="FUERTE">
      <formula>NOT(ISERROR(SEARCH("FUERTE",AF41)))</formula>
    </cfRule>
    <cfRule type="containsErrors" dxfId="342" priority="1282">
      <formula>ISERROR(AF41)</formula>
    </cfRule>
  </conditionalFormatting>
  <conditionalFormatting sqref="AG41">
    <cfRule type="containsErrors" dxfId="341" priority="1276">
      <formula>ISERROR(AG41)</formula>
    </cfRule>
  </conditionalFormatting>
  <conditionalFormatting sqref="AF82">
    <cfRule type="containsText" dxfId="340" priority="1268" operator="containsText" text="DÉBIL">
      <formula>NOT(ISERROR(SEARCH("DÉBIL",AF82)))</formula>
    </cfRule>
    <cfRule type="containsText" dxfId="339" priority="1269" operator="containsText" text="MODERADO">
      <formula>NOT(ISERROR(SEARCH("MODERADO",AF82)))</formula>
    </cfRule>
    <cfRule type="containsText" dxfId="338" priority="1270" operator="containsText" text="FUERTE">
      <formula>NOT(ISERROR(SEARCH("FUERTE",AF82)))</formula>
    </cfRule>
  </conditionalFormatting>
  <conditionalFormatting sqref="AF75">
    <cfRule type="cellIs" dxfId="337" priority="1272" operator="lessThanOrEqual">
      <formula>85</formula>
    </cfRule>
    <cfRule type="cellIs" dxfId="336" priority="1273" operator="lessThanOrEqual">
      <formula>95</formula>
    </cfRule>
    <cfRule type="cellIs" dxfId="335" priority="1274" operator="lessThanOrEqual">
      <formula>100</formula>
    </cfRule>
  </conditionalFormatting>
  <conditionalFormatting sqref="AF86">
    <cfRule type="containsText" priority="1262" operator="containsText" text="#¡VALOR!">
      <formula>NOT(ISERROR(SEARCH("#¡VALOR!",AF86)))</formula>
    </cfRule>
    <cfRule type="containsText" dxfId="334" priority="1263" operator="containsText" text="DÉBIL">
      <formula>NOT(ISERROR(SEARCH("DÉBIL",AF86)))</formula>
    </cfRule>
    <cfRule type="containsText" dxfId="333" priority="1264" operator="containsText" text="MODERADO">
      <formula>NOT(ISERROR(SEARCH("MODERADO",AF86)))</formula>
    </cfRule>
    <cfRule type="containsText" dxfId="332" priority="1265" operator="containsText" text="FUERTE">
      <formula>NOT(ISERROR(SEARCH("FUERTE",AF86)))</formula>
    </cfRule>
    <cfRule type="containsErrors" dxfId="331" priority="1267">
      <formula>ISERROR(AF86)</formula>
    </cfRule>
  </conditionalFormatting>
  <conditionalFormatting sqref="AG86">
    <cfRule type="containsErrors" dxfId="330" priority="1261">
      <formula>ISERROR(AG86)</formula>
    </cfRule>
  </conditionalFormatting>
  <conditionalFormatting sqref="AF119">
    <cfRule type="cellIs" dxfId="329" priority="1257" operator="lessThanOrEqual">
      <formula>85</formula>
    </cfRule>
    <cfRule type="cellIs" dxfId="328" priority="1258" operator="lessThanOrEqual">
      <formula>95</formula>
    </cfRule>
    <cfRule type="cellIs" dxfId="327" priority="1259" operator="lessThanOrEqual">
      <formula>100</formula>
    </cfRule>
  </conditionalFormatting>
  <conditionalFormatting sqref="AF126">
    <cfRule type="containsText" dxfId="326" priority="1253" operator="containsText" text="DÉBIL">
      <formula>NOT(ISERROR(SEARCH("DÉBIL",AF126)))</formula>
    </cfRule>
    <cfRule type="containsText" dxfId="325" priority="1254" operator="containsText" text="MODERADO">
      <formula>NOT(ISERROR(SEARCH("MODERADO",AF126)))</formula>
    </cfRule>
    <cfRule type="containsText" dxfId="324" priority="1255" operator="containsText" text="FUERTE">
      <formula>NOT(ISERROR(SEARCH("FUERTE",AF126)))</formula>
    </cfRule>
  </conditionalFormatting>
  <conditionalFormatting sqref="AF130">
    <cfRule type="containsText" priority="1247" operator="containsText" text="#¡VALOR!">
      <formula>NOT(ISERROR(SEARCH("#¡VALOR!",AF130)))</formula>
    </cfRule>
    <cfRule type="containsText" dxfId="323" priority="1248" operator="containsText" text="DÉBIL">
      <formula>NOT(ISERROR(SEARCH("DÉBIL",AF130)))</formula>
    </cfRule>
    <cfRule type="containsText" dxfId="322" priority="1249" operator="containsText" text="MODERADO">
      <formula>NOT(ISERROR(SEARCH("MODERADO",AF130)))</formula>
    </cfRule>
    <cfRule type="containsText" dxfId="321" priority="1250" operator="containsText" text="FUERTE">
      <formula>NOT(ISERROR(SEARCH("FUERTE",AF130)))</formula>
    </cfRule>
    <cfRule type="containsErrors" dxfId="320" priority="1252">
      <formula>ISERROR(AF130)</formula>
    </cfRule>
  </conditionalFormatting>
  <conditionalFormatting sqref="AG130">
    <cfRule type="containsErrors" dxfId="319" priority="1246">
      <formula>ISERROR(AG130)</formula>
    </cfRule>
  </conditionalFormatting>
  <conditionalFormatting sqref="AF171">
    <cfRule type="containsText" dxfId="318" priority="1238" operator="containsText" text="DÉBIL">
      <formula>NOT(ISERROR(SEARCH("DÉBIL",AF171)))</formula>
    </cfRule>
    <cfRule type="containsText" dxfId="317" priority="1239" operator="containsText" text="MODERADO">
      <formula>NOT(ISERROR(SEARCH("MODERADO",AF171)))</formula>
    </cfRule>
    <cfRule type="containsText" dxfId="316" priority="1240" operator="containsText" text="FUERTE">
      <formula>NOT(ISERROR(SEARCH("FUERTE",AF171)))</formula>
    </cfRule>
  </conditionalFormatting>
  <conditionalFormatting sqref="AF164">
    <cfRule type="cellIs" dxfId="315" priority="1242" operator="lessThanOrEqual">
      <formula>85</formula>
    </cfRule>
    <cfRule type="cellIs" dxfId="314" priority="1243" operator="lessThanOrEqual">
      <formula>95</formula>
    </cfRule>
    <cfRule type="cellIs" dxfId="313" priority="1244" operator="lessThanOrEqual">
      <formula>100</formula>
    </cfRule>
  </conditionalFormatting>
  <conditionalFormatting sqref="AF175">
    <cfRule type="containsText" priority="1232" operator="containsText" text="#¡VALOR!">
      <formula>NOT(ISERROR(SEARCH("#¡VALOR!",AF175)))</formula>
    </cfRule>
    <cfRule type="containsText" dxfId="312" priority="1233" operator="containsText" text="DÉBIL">
      <formula>NOT(ISERROR(SEARCH("DÉBIL",AF175)))</formula>
    </cfRule>
    <cfRule type="containsText" dxfId="311" priority="1234" operator="containsText" text="MODERADO">
      <formula>NOT(ISERROR(SEARCH("MODERADO",AF175)))</formula>
    </cfRule>
    <cfRule type="containsText" dxfId="310" priority="1235" operator="containsText" text="FUERTE">
      <formula>NOT(ISERROR(SEARCH("FUERTE",AF175)))</formula>
    </cfRule>
    <cfRule type="containsErrors" dxfId="309" priority="1237">
      <formula>ISERROR(AF175)</formula>
    </cfRule>
  </conditionalFormatting>
  <conditionalFormatting sqref="AG175">
    <cfRule type="containsErrors" dxfId="308" priority="1231">
      <formula>ISERROR(AG175)</formula>
    </cfRule>
  </conditionalFormatting>
  <conditionalFormatting sqref="AF208">
    <cfRule type="cellIs" dxfId="307" priority="1227" operator="lessThanOrEqual">
      <formula>85</formula>
    </cfRule>
    <cfRule type="cellIs" dxfId="306" priority="1228" operator="lessThanOrEqual">
      <formula>95</formula>
    </cfRule>
    <cfRule type="cellIs" dxfId="305" priority="1229" operator="lessThanOrEqual">
      <formula>100</formula>
    </cfRule>
  </conditionalFormatting>
  <conditionalFormatting sqref="AF215">
    <cfRule type="containsText" dxfId="304" priority="1223" operator="containsText" text="DÉBIL">
      <formula>NOT(ISERROR(SEARCH("DÉBIL",AF215)))</formula>
    </cfRule>
    <cfRule type="containsText" dxfId="303" priority="1224" operator="containsText" text="MODERADO">
      <formula>NOT(ISERROR(SEARCH("MODERADO",AF215)))</formula>
    </cfRule>
    <cfRule type="containsText" dxfId="302" priority="1225" operator="containsText" text="FUERTE">
      <formula>NOT(ISERROR(SEARCH("FUERTE",AF215)))</formula>
    </cfRule>
  </conditionalFormatting>
  <conditionalFormatting sqref="AF219">
    <cfRule type="containsText" priority="1217" operator="containsText" text="#¡VALOR!">
      <formula>NOT(ISERROR(SEARCH("#¡VALOR!",AF219)))</formula>
    </cfRule>
    <cfRule type="containsText" dxfId="301" priority="1218" operator="containsText" text="DÉBIL">
      <formula>NOT(ISERROR(SEARCH("DÉBIL",AF219)))</formula>
    </cfRule>
    <cfRule type="containsText" dxfId="300" priority="1219" operator="containsText" text="MODERADO">
      <formula>NOT(ISERROR(SEARCH("MODERADO",AF219)))</formula>
    </cfRule>
    <cfRule type="containsText" dxfId="299" priority="1220" operator="containsText" text="FUERTE">
      <formula>NOT(ISERROR(SEARCH("FUERTE",AF219)))</formula>
    </cfRule>
    <cfRule type="containsErrors" dxfId="298" priority="1222">
      <formula>ISERROR(AF219)</formula>
    </cfRule>
  </conditionalFormatting>
  <conditionalFormatting sqref="AG219">
    <cfRule type="containsErrors" dxfId="297" priority="1216">
      <formula>ISERROR(AG219)</formula>
    </cfRule>
  </conditionalFormatting>
  <conditionalFormatting sqref="AF260">
    <cfRule type="containsText" dxfId="296" priority="1208" operator="containsText" text="DÉBIL">
      <formula>NOT(ISERROR(SEARCH("DÉBIL",AF260)))</formula>
    </cfRule>
    <cfRule type="containsText" dxfId="295" priority="1209" operator="containsText" text="MODERADO">
      <formula>NOT(ISERROR(SEARCH("MODERADO",AF260)))</formula>
    </cfRule>
    <cfRule type="containsText" dxfId="294" priority="1210" operator="containsText" text="FUERTE">
      <formula>NOT(ISERROR(SEARCH("FUERTE",AF260)))</formula>
    </cfRule>
  </conditionalFormatting>
  <conditionalFormatting sqref="AF253">
    <cfRule type="cellIs" dxfId="293" priority="1212" operator="lessThanOrEqual">
      <formula>85</formula>
    </cfRule>
    <cfRule type="cellIs" dxfId="292" priority="1213" operator="lessThanOrEqual">
      <formula>95</formula>
    </cfRule>
    <cfRule type="cellIs" dxfId="291" priority="1214" operator="lessThanOrEqual">
      <formula>100</formula>
    </cfRule>
  </conditionalFormatting>
  <conditionalFormatting sqref="AF264">
    <cfRule type="containsText" priority="1202" operator="containsText" text="#¡VALOR!">
      <formula>NOT(ISERROR(SEARCH("#¡VALOR!",AF264)))</formula>
    </cfRule>
    <cfRule type="containsText" dxfId="290" priority="1203" operator="containsText" text="DÉBIL">
      <formula>NOT(ISERROR(SEARCH("DÉBIL",AF264)))</formula>
    </cfRule>
    <cfRule type="containsText" dxfId="289" priority="1204" operator="containsText" text="MODERADO">
      <formula>NOT(ISERROR(SEARCH("MODERADO",AF264)))</formula>
    </cfRule>
    <cfRule type="containsText" dxfId="288" priority="1205" operator="containsText" text="FUERTE">
      <formula>NOT(ISERROR(SEARCH("FUERTE",AF264)))</formula>
    </cfRule>
    <cfRule type="containsErrors" dxfId="287" priority="1207">
      <formula>ISERROR(AF264)</formula>
    </cfRule>
  </conditionalFormatting>
  <conditionalFormatting sqref="AG264">
    <cfRule type="containsErrors" dxfId="286" priority="1201">
      <formula>ISERROR(AG264)</formula>
    </cfRule>
  </conditionalFormatting>
  <conditionalFormatting sqref="AF305">
    <cfRule type="containsText" dxfId="285" priority="1178" operator="containsText" text="DÉBIL">
      <formula>NOT(ISERROR(SEARCH("DÉBIL",AF305)))</formula>
    </cfRule>
    <cfRule type="containsText" dxfId="284" priority="1179" operator="containsText" text="MODERADO">
      <formula>NOT(ISERROR(SEARCH("MODERADO",AF305)))</formula>
    </cfRule>
    <cfRule type="containsText" dxfId="283" priority="1180" operator="containsText" text="FUERTE">
      <formula>NOT(ISERROR(SEARCH("FUERTE",AF305)))</formula>
    </cfRule>
  </conditionalFormatting>
  <conditionalFormatting sqref="AF298">
    <cfRule type="cellIs" dxfId="282" priority="1182" operator="lessThanOrEqual">
      <formula>85</formula>
    </cfRule>
    <cfRule type="cellIs" dxfId="281" priority="1183" operator="lessThanOrEqual">
      <formula>95</formula>
    </cfRule>
    <cfRule type="cellIs" dxfId="280" priority="1184" operator="lessThanOrEqual">
      <formula>100</formula>
    </cfRule>
  </conditionalFormatting>
  <conditionalFormatting sqref="AF309">
    <cfRule type="containsText" priority="1172" operator="containsText" text="#¡VALOR!">
      <formula>NOT(ISERROR(SEARCH("#¡VALOR!",AF309)))</formula>
    </cfRule>
    <cfRule type="containsText" dxfId="279" priority="1173" operator="containsText" text="DÉBIL">
      <formula>NOT(ISERROR(SEARCH("DÉBIL",AF309)))</formula>
    </cfRule>
    <cfRule type="containsText" dxfId="278" priority="1174" operator="containsText" text="MODERADO">
      <formula>NOT(ISERROR(SEARCH("MODERADO",AF309)))</formula>
    </cfRule>
    <cfRule type="containsText" dxfId="277" priority="1175" operator="containsText" text="FUERTE">
      <formula>NOT(ISERROR(SEARCH("FUERTE",AF309)))</formula>
    </cfRule>
    <cfRule type="containsErrors" dxfId="276" priority="1177">
      <formula>ISERROR(AF309)</formula>
    </cfRule>
  </conditionalFormatting>
  <conditionalFormatting sqref="AG309">
    <cfRule type="containsErrors" dxfId="275" priority="1171">
      <formula>ISERROR(AG309)</formula>
    </cfRule>
  </conditionalFormatting>
  <conditionalFormatting sqref="AF342">
    <cfRule type="cellIs" dxfId="274" priority="1167" operator="lessThanOrEqual">
      <formula>85</formula>
    </cfRule>
    <cfRule type="cellIs" dxfId="273" priority="1168" operator="lessThanOrEqual">
      <formula>95</formula>
    </cfRule>
    <cfRule type="cellIs" dxfId="272" priority="1169" operator="lessThanOrEqual">
      <formula>100</formula>
    </cfRule>
  </conditionalFormatting>
  <conditionalFormatting sqref="AF349">
    <cfRule type="containsText" dxfId="271" priority="1163" operator="containsText" text="DÉBIL">
      <formula>NOT(ISERROR(SEARCH("DÉBIL",AF349)))</formula>
    </cfRule>
    <cfRule type="containsText" dxfId="270" priority="1164" operator="containsText" text="MODERADO">
      <formula>NOT(ISERROR(SEARCH("MODERADO",AF349)))</formula>
    </cfRule>
    <cfRule type="containsText" dxfId="269" priority="1165" operator="containsText" text="FUERTE">
      <formula>NOT(ISERROR(SEARCH("FUERTE",AF349)))</formula>
    </cfRule>
  </conditionalFormatting>
  <conditionalFormatting sqref="AF353">
    <cfRule type="containsText" priority="1157" operator="containsText" text="#¡VALOR!">
      <formula>NOT(ISERROR(SEARCH("#¡VALOR!",AF353)))</formula>
    </cfRule>
    <cfRule type="containsText" dxfId="268" priority="1158" operator="containsText" text="DÉBIL">
      <formula>NOT(ISERROR(SEARCH("DÉBIL",AF353)))</formula>
    </cfRule>
    <cfRule type="containsText" dxfId="267" priority="1159" operator="containsText" text="MODERADO">
      <formula>NOT(ISERROR(SEARCH("MODERADO",AF353)))</formula>
    </cfRule>
    <cfRule type="containsText" dxfId="266" priority="1160" operator="containsText" text="FUERTE">
      <formula>NOT(ISERROR(SEARCH("FUERTE",AF353)))</formula>
    </cfRule>
    <cfRule type="containsErrors" dxfId="265" priority="1162">
      <formula>ISERROR(AF353)</formula>
    </cfRule>
  </conditionalFormatting>
  <conditionalFormatting sqref="AG353">
    <cfRule type="containsErrors" dxfId="264" priority="1156">
      <formula>ISERROR(AG353)</formula>
    </cfRule>
  </conditionalFormatting>
  <conditionalFormatting sqref="AM30">
    <cfRule type="cellIs" dxfId="263" priority="1077" operator="lessThanOrEqual">
      <formula>85</formula>
    </cfRule>
    <cfRule type="cellIs" dxfId="262" priority="1078" operator="lessThanOrEqual">
      <formula>95</formula>
    </cfRule>
    <cfRule type="cellIs" dxfId="261" priority="1079" operator="lessThanOrEqual">
      <formula>100</formula>
    </cfRule>
  </conditionalFormatting>
  <conditionalFormatting sqref="AM37">
    <cfRule type="containsText" dxfId="260" priority="1073" operator="containsText" text="DÉBIL">
      <formula>NOT(ISERROR(SEARCH("DÉBIL",AM37)))</formula>
    </cfRule>
    <cfRule type="containsText" dxfId="259" priority="1074" operator="containsText" text="MODERADO">
      <formula>NOT(ISERROR(SEARCH("MODERADO",AM37)))</formula>
    </cfRule>
    <cfRule type="containsText" dxfId="258" priority="1075" operator="containsText" text="FUERTE">
      <formula>NOT(ISERROR(SEARCH("FUERTE",AM37)))</formula>
    </cfRule>
  </conditionalFormatting>
  <conditionalFormatting sqref="AM41">
    <cfRule type="containsText" priority="1067" operator="containsText" text="#¡VALOR!">
      <formula>NOT(ISERROR(SEARCH("#¡VALOR!",AM41)))</formula>
    </cfRule>
    <cfRule type="containsText" dxfId="257" priority="1068" operator="containsText" text="DÉBIL">
      <formula>NOT(ISERROR(SEARCH("DÉBIL",AM41)))</formula>
    </cfRule>
    <cfRule type="containsText" dxfId="256" priority="1069" operator="containsText" text="MODERADO">
      <formula>NOT(ISERROR(SEARCH("MODERADO",AM41)))</formula>
    </cfRule>
    <cfRule type="containsText" dxfId="255" priority="1070" operator="containsText" text="FUERTE">
      <formula>NOT(ISERROR(SEARCH("FUERTE",AM41)))</formula>
    </cfRule>
    <cfRule type="containsErrors" dxfId="254" priority="1072">
      <formula>ISERROR(AM41)</formula>
    </cfRule>
  </conditionalFormatting>
  <conditionalFormatting sqref="AN41">
    <cfRule type="containsErrors" dxfId="253" priority="1066">
      <formula>ISERROR(AN41)</formula>
    </cfRule>
  </conditionalFormatting>
  <conditionalFormatting sqref="AM82">
    <cfRule type="containsText" dxfId="252" priority="1058" operator="containsText" text="DÉBIL">
      <formula>NOT(ISERROR(SEARCH("DÉBIL",AM82)))</formula>
    </cfRule>
    <cfRule type="containsText" dxfId="251" priority="1059" operator="containsText" text="MODERADO">
      <formula>NOT(ISERROR(SEARCH("MODERADO",AM82)))</formula>
    </cfRule>
    <cfRule type="containsText" dxfId="250" priority="1060" operator="containsText" text="FUERTE">
      <formula>NOT(ISERROR(SEARCH("FUERTE",AM82)))</formula>
    </cfRule>
  </conditionalFormatting>
  <conditionalFormatting sqref="AM75">
    <cfRule type="cellIs" dxfId="249" priority="1062" operator="lessThanOrEqual">
      <formula>85</formula>
    </cfRule>
    <cfRule type="cellIs" dxfId="248" priority="1063" operator="lessThanOrEqual">
      <formula>95</formula>
    </cfRule>
    <cfRule type="cellIs" dxfId="247" priority="1064" operator="lessThanOrEqual">
      <formula>100</formula>
    </cfRule>
  </conditionalFormatting>
  <conditionalFormatting sqref="AM86">
    <cfRule type="containsText" priority="1052" operator="containsText" text="#¡VALOR!">
      <formula>NOT(ISERROR(SEARCH("#¡VALOR!",AM86)))</formula>
    </cfRule>
    <cfRule type="containsText" dxfId="246" priority="1053" operator="containsText" text="DÉBIL">
      <formula>NOT(ISERROR(SEARCH("DÉBIL",AM86)))</formula>
    </cfRule>
    <cfRule type="containsText" dxfId="245" priority="1054" operator="containsText" text="MODERADO">
      <formula>NOT(ISERROR(SEARCH("MODERADO",AM86)))</formula>
    </cfRule>
    <cfRule type="containsText" dxfId="244" priority="1055" operator="containsText" text="FUERTE">
      <formula>NOT(ISERROR(SEARCH("FUERTE",AM86)))</formula>
    </cfRule>
    <cfRule type="containsErrors" dxfId="243" priority="1057">
      <formula>ISERROR(AM86)</formula>
    </cfRule>
  </conditionalFormatting>
  <conditionalFormatting sqref="AN86">
    <cfRule type="containsErrors" dxfId="242" priority="1051">
      <formula>ISERROR(AN86)</formula>
    </cfRule>
  </conditionalFormatting>
  <conditionalFormatting sqref="AM119">
    <cfRule type="cellIs" dxfId="241" priority="1047" operator="lessThanOrEqual">
      <formula>85</formula>
    </cfRule>
    <cfRule type="cellIs" dxfId="240" priority="1048" operator="lessThanOrEqual">
      <formula>95</formula>
    </cfRule>
    <cfRule type="cellIs" dxfId="239" priority="1049" operator="lessThanOrEqual">
      <formula>100</formula>
    </cfRule>
  </conditionalFormatting>
  <conditionalFormatting sqref="AM126">
    <cfRule type="containsText" dxfId="238" priority="1043" operator="containsText" text="DÉBIL">
      <formula>NOT(ISERROR(SEARCH("DÉBIL",AM126)))</formula>
    </cfRule>
    <cfRule type="containsText" dxfId="237" priority="1044" operator="containsText" text="MODERADO">
      <formula>NOT(ISERROR(SEARCH("MODERADO",AM126)))</formula>
    </cfRule>
    <cfRule type="containsText" dxfId="236" priority="1045" operator="containsText" text="FUERTE">
      <formula>NOT(ISERROR(SEARCH("FUERTE",AM126)))</formula>
    </cfRule>
  </conditionalFormatting>
  <conditionalFormatting sqref="AM130">
    <cfRule type="containsText" priority="1037" operator="containsText" text="#¡VALOR!">
      <formula>NOT(ISERROR(SEARCH("#¡VALOR!",AM130)))</formula>
    </cfRule>
    <cfRule type="containsText" dxfId="235" priority="1038" operator="containsText" text="DÉBIL">
      <formula>NOT(ISERROR(SEARCH("DÉBIL",AM130)))</formula>
    </cfRule>
    <cfRule type="containsText" dxfId="234" priority="1039" operator="containsText" text="MODERADO">
      <formula>NOT(ISERROR(SEARCH("MODERADO",AM130)))</formula>
    </cfRule>
    <cfRule type="containsText" dxfId="233" priority="1040" operator="containsText" text="FUERTE">
      <formula>NOT(ISERROR(SEARCH("FUERTE",AM130)))</formula>
    </cfRule>
    <cfRule type="containsErrors" dxfId="232" priority="1042">
      <formula>ISERROR(AM130)</formula>
    </cfRule>
  </conditionalFormatting>
  <conditionalFormatting sqref="AN130">
    <cfRule type="containsErrors" dxfId="231" priority="1036">
      <formula>ISERROR(AN130)</formula>
    </cfRule>
  </conditionalFormatting>
  <conditionalFormatting sqref="AM171">
    <cfRule type="containsText" dxfId="230" priority="1028" operator="containsText" text="DÉBIL">
      <formula>NOT(ISERROR(SEARCH("DÉBIL",AM171)))</formula>
    </cfRule>
    <cfRule type="containsText" dxfId="229" priority="1029" operator="containsText" text="MODERADO">
      <formula>NOT(ISERROR(SEARCH("MODERADO",AM171)))</formula>
    </cfRule>
    <cfRule type="containsText" dxfId="228" priority="1030" operator="containsText" text="FUERTE">
      <formula>NOT(ISERROR(SEARCH("FUERTE",AM171)))</formula>
    </cfRule>
  </conditionalFormatting>
  <conditionalFormatting sqref="AM164">
    <cfRule type="cellIs" dxfId="227" priority="1032" operator="lessThanOrEqual">
      <formula>85</formula>
    </cfRule>
    <cfRule type="cellIs" dxfId="226" priority="1033" operator="lessThanOrEqual">
      <formula>95</formula>
    </cfRule>
    <cfRule type="cellIs" dxfId="225" priority="1034" operator="lessThanOrEqual">
      <formula>100</formula>
    </cfRule>
  </conditionalFormatting>
  <conditionalFormatting sqref="AM175">
    <cfRule type="containsText" priority="1022" operator="containsText" text="#¡VALOR!">
      <formula>NOT(ISERROR(SEARCH("#¡VALOR!",AM175)))</formula>
    </cfRule>
    <cfRule type="containsText" dxfId="224" priority="1023" operator="containsText" text="DÉBIL">
      <formula>NOT(ISERROR(SEARCH("DÉBIL",AM175)))</formula>
    </cfRule>
    <cfRule type="containsText" dxfId="223" priority="1024" operator="containsText" text="MODERADO">
      <formula>NOT(ISERROR(SEARCH("MODERADO",AM175)))</formula>
    </cfRule>
    <cfRule type="containsText" dxfId="222" priority="1025" operator="containsText" text="FUERTE">
      <formula>NOT(ISERROR(SEARCH("FUERTE",AM175)))</formula>
    </cfRule>
    <cfRule type="containsErrors" dxfId="221" priority="1027">
      <formula>ISERROR(AM175)</formula>
    </cfRule>
  </conditionalFormatting>
  <conditionalFormatting sqref="AN175">
    <cfRule type="containsErrors" dxfId="220" priority="1021">
      <formula>ISERROR(AN175)</formula>
    </cfRule>
  </conditionalFormatting>
  <conditionalFormatting sqref="AM208">
    <cfRule type="cellIs" dxfId="219" priority="1017" operator="lessThanOrEqual">
      <formula>85</formula>
    </cfRule>
    <cfRule type="cellIs" dxfId="218" priority="1018" operator="lessThanOrEqual">
      <formula>95</formula>
    </cfRule>
    <cfRule type="cellIs" dxfId="217" priority="1019" operator="lessThanOrEqual">
      <formula>100</formula>
    </cfRule>
  </conditionalFormatting>
  <conditionalFormatting sqref="AM215">
    <cfRule type="containsText" dxfId="216" priority="1013" operator="containsText" text="DÉBIL">
      <formula>NOT(ISERROR(SEARCH("DÉBIL",AM215)))</formula>
    </cfRule>
    <cfRule type="containsText" dxfId="215" priority="1014" operator="containsText" text="MODERADO">
      <formula>NOT(ISERROR(SEARCH("MODERADO",AM215)))</formula>
    </cfRule>
    <cfRule type="containsText" dxfId="214" priority="1015" operator="containsText" text="FUERTE">
      <formula>NOT(ISERROR(SEARCH("FUERTE",AM215)))</formula>
    </cfRule>
  </conditionalFormatting>
  <conditionalFormatting sqref="AM219">
    <cfRule type="containsText" priority="1007" operator="containsText" text="#¡VALOR!">
      <formula>NOT(ISERROR(SEARCH("#¡VALOR!",AM219)))</formula>
    </cfRule>
    <cfRule type="containsText" dxfId="213" priority="1008" operator="containsText" text="DÉBIL">
      <formula>NOT(ISERROR(SEARCH("DÉBIL",AM219)))</formula>
    </cfRule>
    <cfRule type="containsText" dxfId="212" priority="1009" operator="containsText" text="MODERADO">
      <formula>NOT(ISERROR(SEARCH("MODERADO",AM219)))</formula>
    </cfRule>
    <cfRule type="containsText" dxfId="211" priority="1010" operator="containsText" text="FUERTE">
      <formula>NOT(ISERROR(SEARCH("FUERTE",AM219)))</formula>
    </cfRule>
    <cfRule type="containsErrors" dxfId="210" priority="1012">
      <formula>ISERROR(AM219)</formula>
    </cfRule>
  </conditionalFormatting>
  <conditionalFormatting sqref="AN219">
    <cfRule type="containsErrors" dxfId="209" priority="1006">
      <formula>ISERROR(AN219)</formula>
    </cfRule>
  </conditionalFormatting>
  <conditionalFormatting sqref="AM260">
    <cfRule type="containsText" dxfId="208" priority="998" operator="containsText" text="DÉBIL">
      <formula>NOT(ISERROR(SEARCH("DÉBIL",AM260)))</formula>
    </cfRule>
    <cfRule type="containsText" dxfId="207" priority="999" operator="containsText" text="MODERADO">
      <formula>NOT(ISERROR(SEARCH("MODERADO",AM260)))</formula>
    </cfRule>
    <cfRule type="containsText" dxfId="206" priority="1000" operator="containsText" text="FUERTE">
      <formula>NOT(ISERROR(SEARCH("FUERTE",AM260)))</formula>
    </cfRule>
  </conditionalFormatting>
  <conditionalFormatting sqref="AM253">
    <cfRule type="cellIs" dxfId="205" priority="1002" operator="lessThanOrEqual">
      <formula>85</formula>
    </cfRule>
    <cfRule type="cellIs" dxfId="204" priority="1003" operator="lessThanOrEqual">
      <formula>95</formula>
    </cfRule>
    <cfRule type="cellIs" dxfId="203" priority="1004" operator="lessThanOrEqual">
      <formula>100</formula>
    </cfRule>
  </conditionalFormatting>
  <conditionalFormatting sqref="AM264">
    <cfRule type="containsText" priority="992" operator="containsText" text="#¡VALOR!">
      <formula>NOT(ISERROR(SEARCH("#¡VALOR!",AM264)))</formula>
    </cfRule>
    <cfRule type="containsText" dxfId="202" priority="993" operator="containsText" text="DÉBIL">
      <formula>NOT(ISERROR(SEARCH("DÉBIL",AM264)))</formula>
    </cfRule>
    <cfRule type="containsText" dxfId="201" priority="994" operator="containsText" text="MODERADO">
      <formula>NOT(ISERROR(SEARCH("MODERADO",AM264)))</formula>
    </cfRule>
    <cfRule type="containsText" dxfId="200" priority="995" operator="containsText" text="FUERTE">
      <formula>NOT(ISERROR(SEARCH("FUERTE",AM264)))</formula>
    </cfRule>
    <cfRule type="containsErrors" dxfId="199" priority="997">
      <formula>ISERROR(AM264)</formula>
    </cfRule>
  </conditionalFormatting>
  <conditionalFormatting sqref="AN264">
    <cfRule type="containsErrors" dxfId="198" priority="991">
      <formula>ISERROR(AN264)</formula>
    </cfRule>
  </conditionalFormatting>
  <conditionalFormatting sqref="AM305">
    <cfRule type="containsText" dxfId="197" priority="968" operator="containsText" text="DÉBIL">
      <formula>NOT(ISERROR(SEARCH("DÉBIL",AM305)))</formula>
    </cfRule>
    <cfRule type="containsText" dxfId="196" priority="969" operator="containsText" text="MODERADO">
      <formula>NOT(ISERROR(SEARCH("MODERADO",AM305)))</formula>
    </cfRule>
    <cfRule type="containsText" dxfId="195" priority="970" operator="containsText" text="FUERTE">
      <formula>NOT(ISERROR(SEARCH("FUERTE",AM305)))</formula>
    </cfRule>
  </conditionalFormatting>
  <conditionalFormatting sqref="AM298">
    <cfRule type="cellIs" dxfId="194" priority="972" operator="lessThanOrEqual">
      <formula>85</formula>
    </cfRule>
    <cfRule type="cellIs" dxfId="193" priority="973" operator="lessThanOrEqual">
      <formula>95</formula>
    </cfRule>
    <cfRule type="cellIs" dxfId="192" priority="974" operator="lessThanOrEqual">
      <formula>100</formula>
    </cfRule>
  </conditionalFormatting>
  <conditionalFormatting sqref="AM309">
    <cfRule type="containsText" priority="962" operator="containsText" text="#¡VALOR!">
      <formula>NOT(ISERROR(SEARCH("#¡VALOR!",AM309)))</formula>
    </cfRule>
    <cfRule type="containsText" dxfId="191" priority="963" operator="containsText" text="DÉBIL">
      <formula>NOT(ISERROR(SEARCH("DÉBIL",AM309)))</formula>
    </cfRule>
    <cfRule type="containsText" dxfId="190" priority="964" operator="containsText" text="MODERADO">
      <formula>NOT(ISERROR(SEARCH("MODERADO",AM309)))</formula>
    </cfRule>
    <cfRule type="containsText" dxfId="189" priority="965" operator="containsText" text="FUERTE">
      <formula>NOT(ISERROR(SEARCH("FUERTE",AM309)))</formula>
    </cfRule>
    <cfRule type="containsErrors" dxfId="188" priority="967">
      <formula>ISERROR(AM309)</formula>
    </cfRule>
  </conditionalFormatting>
  <conditionalFormatting sqref="AN309">
    <cfRule type="containsErrors" dxfId="187" priority="961">
      <formula>ISERROR(AN309)</formula>
    </cfRule>
  </conditionalFormatting>
  <conditionalFormatting sqref="AM342">
    <cfRule type="cellIs" dxfId="186" priority="957" operator="lessThanOrEqual">
      <formula>85</formula>
    </cfRule>
    <cfRule type="cellIs" dxfId="185" priority="958" operator="lessThanOrEqual">
      <formula>95</formula>
    </cfRule>
    <cfRule type="cellIs" dxfId="184" priority="959" operator="lessThanOrEqual">
      <formula>100</formula>
    </cfRule>
  </conditionalFormatting>
  <conditionalFormatting sqref="AM349">
    <cfRule type="containsText" dxfId="183" priority="953" operator="containsText" text="DÉBIL">
      <formula>NOT(ISERROR(SEARCH("DÉBIL",AM349)))</formula>
    </cfRule>
    <cfRule type="containsText" dxfId="182" priority="954" operator="containsText" text="MODERADO">
      <formula>NOT(ISERROR(SEARCH("MODERADO",AM349)))</formula>
    </cfRule>
    <cfRule type="containsText" dxfId="181" priority="955" operator="containsText" text="FUERTE">
      <formula>NOT(ISERROR(SEARCH("FUERTE",AM349)))</formula>
    </cfRule>
  </conditionalFormatting>
  <conditionalFormatting sqref="AM353">
    <cfRule type="containsText" priority="947" operator="containsText" text="#¡VALOR!">
      <formula>NOT(ISERROR(SEARCH("#¡VALOR!",AM353)))</formula>
    </cfRule>
    <cfRule type="containsText" dxfId="180" priority="948" operator="containsText" text="DÉBIL">
      <formula>NOT(ISERROR(SEARCH("DÉBIL",AM353)))</formula>
    </cfRule>
    <cfRule type="containsText" dxfId="179" priority="949" operator="containsText" text="MODERADO">
      <formula>NOT(ISERROR(SEARCH("MODERADO",AM353)))</formula>
    </cfRule>
    <cfRule type="containsText" dxfId="178" priority="950" operator="containsText" text="FUERTE">
      <formula>NOT(ISERROR(SEARCH("FUERTE",AM353)))</formula>
    </cfRule>
    <cfRule type="containsErrors" dxfId="177" priority="952">
      <formula>ISERROR(AM353)</formula>
    </cfRule>
  </conditionalFormatting>
  <conditionalFormatting sqref="AN353">
    <cfRule type="containsErrors" dxfId="176" priority="946">
      <formula>ISERROR(AN353)</formula>
    </cfRule>
  </conditionalFormatting>
  <conditionalFormatting sqref="AT30">
    <cfRule type="cellIs" dxfId="175" priority="417" operator="lessThanOrEqual">
      <formula>85</formula>
    </cfRule>
    <cfRule type="cellIs" dxfId="174" priority="418" operator="lessThanOrEqual">
      <formula>95</formula>
    </cfRule>
    <cfRule type="cellIs" dxfId="173" priority="419" operator="lessThanOrEqual">
      <formula>100</formula>
    </cfRule>
  </conditionalFormatting>
  <conditionalFormatting sqref="AT37">
    <cfRule type="containsText" dxfId="172" priority="413" operator="containsText" text="DÉBIL">
      <formula>NOT(ISERROR(SEARCH("DÉBIL",AT37)))</formula>
    </cfRule>
    <cfRule type="containsText" dxfId="171" priority="414" operator="containsText" text="MODERADO">
      <formula>NOT(ISERROR(SEARCH("MODERADO",AT37)))</formula>
    </cfRule>
    <cfRule type="containsText" dxfId="170" priority="415" operator="containsText" text="FUERTE">
      <formula>NOT(ISERROR(SEARCH("FUERTE",AT37)))</formula>
    </cfRule>
  </conditionalFormatting>
  <conditionalFormatting sqref="AT41">
    <cfRule type="containsText" priority="407" operator="containsText" text="#¡VALOR!">
      <formula>NOT(ISERROR(SEARCH("#¡VALOR!",AT41)))</formula>
    </cfRule>
    <cfRule type="containsText" dxfId="169" priority="408" operator="containsText" text="DÉBIL">
      <formula>NOT(ISERROR(SEARCH("DÉBIL",AT41)))</formula>
    </cfRule>
    <cfRule type="containsText" dxfId="168" priority="409" operator="containsText" text="MODERADO">
      <formula>NOT(ISERROR(SEARCH("MODERADO",AT41)))</formula>
    </cfRule>
    <cfRule type="containsText" dxfId="167" priority="410" operator="containsText" text="FUERTE">
      <formula>NOT(ISERROR(SEARCH("FUERTE",AT41)))</formula>
    </cfRule>
    <cfRule type="containsErrors" dxfId="166" priority="412">
      <formula>ISERROR(AT41)</formula>
    </cfRule>
  </conditionalFormatting>
  <conditionalFormatting sqref="AU41">
    <cfRule type="containsErrors" dxfId="165" priority="406">
      <formula>ISERROR(AU41)</formula>
    </cfRule>
  </conditionalFormatting>
  <conditionalFormatting sqref="AT82">
    <cfRule type="containsText" dxfId="164" priority="398" operator="containsText" text="DÉBIL">
      <formula>NOT(ISERROR(SEARCH("DÉBIL",AT82)))</formula>
    </cfRule>
    <cfRule type="containsText" dxfId="163" priority="399" operator="containsText" text="MODERADO">
      <formula>NOT(ISERROR(SEARCH("MODERADO",AT82)))</formula>
    </cfRule>
    <cfRule type="containsText" dxfId="162" priority="400" operator="containsText" text="FUERTE">
      <formula>NOT(ISERROR(SEARCH("FUERTE",AT82)))</formula>
    </cfRule>
  </conditionalFormatting>
  <conditionalFormatting sqref="AT75">
    <cfRule type="cellIs" dxfId="161" priority="402" operator="lessThanOrEqual">
      <formula>85</formula>
    </cfRule>
    <cfRule type="cellIs" dxfId="160" priority="403" operator="lessThanOrEqual">
      <formula>95</formula>
    </cfRule>
    <cfRule type="cellIs" dxfId="159" priority="404" operator="lessThanOrEqual">
      <formula>100</formula>
    </cfRule>
  </conditionalFormatting>
  <conditionalFormatting sqref="AT86">
    <cfRule type="containsText" priority="392" operator="containsText" text="#¡VALOR!">
      <formula>NOT(ISERROR(SEARCH("#¡VALOR!",AT86)))</formula>
    </cfRule>
    <cfRule type="containsText" dxfId="158" priority="393" operator="containsText" text="DÉBIL">
      <formula>NOT(ISERROR(SEARCH("DÉBIL",AT86)))</formula>
    </cfRule>
    <cfRule type="containsText" dxfId="157" priority="394" operator="containsText" text="MODERADO">
      <formula>NOT(ISERROR(SEARCH("MODERADO",AT86)))</formula>
    </cfRule>
    <cfRule type="containsText" dxfId="156" priority="395" operator="containsText" text="FUERTE">
      <formula>NOT(ISERROR(SEARCH("FUERTE",AT86)))</formula>
    </cfRule>
    <cfRule type="containsErrors" dxfId="155" priority="397">
      <formula>ISERROR(AT86)</formula>
    </cfRule>
  </conditionalFormatting>
  <conditionalFormatting sqref="AU86">
    <cfRule type="containsErrors" dxfId="154" priority="391">
      <formula>ISERROR(AU86)</formula>
    </cfRule>
  </conditionalFormatting>
  <conditionalFormatting sqref="AT119">
    <cfRule type="cellIs" dxfId="153" priority="387" operator="lessThanOrEqual">
      <formula>85</formula>
    </cfRule>
    <cfRule type="cellIs" dxfId="152" priority="388" operator="lessThanOrEqual">
      <formula>95</formula>
    </cfRule>
    <cfRule type="cellIs" dxfId="151" priority="389" operator="lessThanOrEqual">
      <formula>100</formula>
    </cfRule>
  </conditionalFormatting>
  <conditionalFormatting sqref="AT126">
    <cfRule type="containsText" dxfId="150" priority="383" operator="containsText" text="DÉBIL">
      <formula>NOT(ISERROR(SEARCH("DÉBIL",AT126)))</formula>
    </cfRule>
    <cfRule type="containsText" dxfId="149" priority="384" operator="containsText" text="MODERADO">
      <formula>NOT(ISERROR(SEARCH("MODERADO",AT126)))</formula>
    </cfRule>
    <cfRule type="containsText" dxfId="148" priority="385" operator="containsText" text="FUERTE">
      <formula>NOT(ISERROR(SEARCH("FUERTE",AT126)))</formula>
    </cfRule>
  </conditionalFormatting>
  <conditionalFormatting sqref="AT130">
    <cfRule type="containsText" priority="377" operator="containsText" text="#¡VALOR!">
      <formula>NOT(ISERROR(SEARCH("#¡VALOR!",AT130)))</formula>
    </cfRule>
    <cfRule type="containsText" dxfId="147" priority="378" operator="containsText" text="DÉBIL">
      <formula>NOT(ISERROR(SEARCH("DÉBIL",AT130)))</formula>
    </cfRule>
    <cfRule type="containsText" dxfId="146" priority="379" operator="containsText" text="MODERADO">
      <formula>NOT(ISERROR(SEARCH("MODERADO",AT130)))</formula>
    </cfRule>
    <cfRule type="containsText" dxfId="145" priority="380" operator="containsText" text="FUERTE">
      <formula>NOT(ISERROR(SEARCH("FUERTE",AT130)))</formula>
    </cfRule>
    <cfRule type="containsErrors" dxfId="144" priority="382">
      <formula>ISERROR(AT130)</formula>
    </cfRule>
  </conditionalFormatting>
  <conditionalFormatting sqref="AU130">
    <cfRule type="containsErrors" dxfId="143" priority="376">
      <formula>ISERROR(AU130)</formula>
    </cfRule>
  </conditionalFormatting>
  <conditionalFormatting sqref="AT171">
    <cfRule type="containsText" dxfId="142" priority="368" operator="containsText" text="DÉBIL">
      <formula>NOT(ISERROR(SEARCH("DÉBIL",AT171)))</formula>
    </cfRule>
    <cfRule type="containsText" dxfId="141" priority="369" operator="containsText" text="MODERADO">
      <formula>NOT(ISERROR(SEARCH("MODERADO",AT171)))</formula>
    </cfRule>
    <cfRule type="containsText" dxfId="140" priority="370" operator="containsText" text="FUERTE">
      <formula>NOT(ISERROR(SEARCH("FUERTE",AT171)))</formula>
    </cfRule>
  </conditionalFormatting>
  <conditionalFormatting sqref="AT164">
    <cfRule type="cellIs" dxfId="139" priority="372" operator="lessThanOrEqual">
      <formula>85</formula>
    </cfRule>
    <cfRule type="cellIs" dxfId="138" priority="373" operator="lessThanOrEqual">
      <formula>95</formula>
    </cfRule>
    <cfRule type="cellIs" dxfId="137" priority="374" operator="lessThanOrEqual">
      <formula>100</formula>
    </cfRule>
  </conditionalFormatting>
  <conditionalFormatting sqref="AT175">
    <cfRule type="containsText" priority="362" operator="containsText" text="#¡VALOR!">
      <formula>NOT(ISERROR(SEARCH("#¡VALOR!",AT175)))</formula>
    </cfRule>
    <cfRule type="containsText" dxfId="136" priority="363" operator="containsText" text="DÉBIL">
      <formula>NOT(ISERROR(SEARCH("DÉBIL",AT175)))</formula>
    </cfRule>
    <cfRule type="containsText" dxfId="135" priority="364" operator="containsText" text="MODERADO">
      <formula>NOT(ISERROR(SEARCH("MODERADO",AT175)))</formula>
    </cfRule>
    <cfRule type="containsText" dxfId="134" priority="365" operator="containsText" text="FUERTE">
      <formula>NOT(ISERROR(SEARCH("FUERTE",AT175)))</formula>
    </cfRule>
    <cfRule type="containsErrors" dxfId="133" priority="367">
      <formula>ISERROR(AT175)</formula>
    </cfRule>
  </conditionalFormatting>
  <conditionalFormatting sqref="AU175">
    <cfRule type="containsErrors" dxfId="132" priority="361">
      <formula>ISERROR(AU175)</formula>
    </cfRule>
  </conditionalFormatting>
  <conditionalFormatting sqref="AT208">
    <cfRule type="cellIs" dxfId="131" priority="357" operator="lessThanOrEqual">
      <formula>85</formula>
    </cfRule>
    <cfRule type="cellIs" dxfId="130" priority="358" operator="lessThanOrEqual">
      <formula>95</formula>
    </cfRule>
    <cfRule type="cellIs" dxfId="129" priority="359" operator="lessThanOrEqual">
      <formula>100</formula>
    </cfRule>
  </conditionalFormatting>
  <conditionalFormatting sqref="AT215">
    <cfRule type="containsText" dxfId="128" priority="353" operator="containsText" text="DÉBIL">
      <formula>NOT(ISERROR(SEARCH("DÉBIL",AT215)))</formula>
    </cfRule>
    <cfRule type="containsText" dxfId="127" priority="354" operator="containsText" text="MODERADO">
      <formula>NOT(ISERROR(SEARCH("MODERADO",AT215)))</formula>
    </cfRule>
    <cfRule type="containsText" dxfId="126" priority="355" operator="containsText" text="FUERTE">
      <formula>NOT(ISERROR(SEARCH("FUERTE",AT215)))</formula>
    </cfRule>
  </conditionalFormatting>
  <conditionalFormatting sqref="AT219">
    <cfRule type="containsText" priority="347" operator="containsText" text="#¡VALOR!">
      <formula>NOT(ISERROR(SEARCH("#¡VALOR!",AT219)))</formula>
    </cfRule>
    <cfRule type="containsText" dxfId="125" priority="348" operator="containsText" text="DÉBIL">
      <formula>NOT(ISERROR(SEARCH("DÉBIL",AT219)))</formula>
    </cfRule>
    <cfRule type="containsText" dxfId="124" priority="349" operator="containsText" text="MODERADO">
      <formula>NOT(ISERROR(SEARCH("MODERADO",AT219)))</formula>
    </cfRule>
    <cfRule type="containsText" dxfId="123" priority="350" operator="containsText" text="FUERTE">
      <formula>NOT(ISERROR(SEARCH("FUERTE",AT219)))</formula>
    </cfRule>
    <cfRule type="containsErrors" dxfId="122" priority="352">
      <formula>ISERROR(AT219)</formula>
    </cfRule>
  </conditionalFormatting>
  <conditionalFormatting sqref="AU219">
    <cfRule type="containsErrors" dxfId="121" priority="346">
      <formula>ISERROR(AU219)</formula>
    </cfRule>
  </conditionalFormatting>
  <conditionalFormatting sqref="AT260">
    <cfRule type="containsText" dxfId="120" priority="338" operator="containsText" text="DÉBIL">
      <formula>NOT(ISERROR(SEARCH("DÉBIL",AT260)))</formula>
    </cfRule>
    <cfRule type="containsText" dxfId="119" priority="339" operator="containsText" text="MODERADO">
      <formula>NOT(ISERROR(SEARCH("MODERADO",AT260)))</formula>
    </cfRule>
    <cfRule type="containsText" dxfId="118" priority="340" operator="containsText" text="FUERTE">
      <formula>NOT(ISERROR(SEARCH("FUERTE",AT260)))</formula>
    </cfRule>
  </conditionalFormatting>
  <conditionalFormatting sqref="AT253">
    <cfRule type="cellIs" dxfId="117" priority="342" operator="lessThanOrEqual">
      <formula>85</formula>
    </cfRule>
    <cfRule type="cellIs" dxfId="116" priority="343" operator="lessThanOrEqual">
      <formula>95</formula>
    </cfRule>
    <cfRule type="cellIs" dxfId="115" priority="344" operator="lessThanOrEqual">
      <formula>100</formula>
    </cfRule>
  </conditionalFormatting>
  <conditionalFormatting sqref="AT264">
    <cfRule type="containsText" priority="332" operator="containsText" text="#¡VALOR!">
      <formula>NOT(ISERROR(SEARCH("#¡VALOR!",AT264)))</formula>
    </cfRule>
    <cfRule type="containsText" dxfId="114" priority="333" operator="containsText" text="DÉBIL">
      <formula>NOT(ISERROR(SEARCH("DÉBIL",AT264)))</formula>
    </cfRule>
    <cfRule type="containsText" dxfId="113" priority="334" operator="containsText" text="MODERADO">
      <formula>NOT(ISERROR(SEARCH("MODERADO",AT264)))</formula>
    </cfRule>
    <cfRule type="containsText" dxfId="112" priority="335" operator="containsText" text="FUERTE">
      <formula>NOT(ISERROR(SEARCH("FUERTE",AT264)))</formula>
    </cfRule>
    <cfRule type="containsErrors" dxfId="111" priority="337">
      <formula>ISERROR(AT264)</formula>
    </cfRule>
  </conditionalFormatting>
  <conditionalFormatting sqref="AU264">
    <cfRule type="containsErrors" dxfId="110" priority="331">
      <formula>ISERROR(AU264)</formula>
    </cfRule>
  </conditionalFormatting>
  <conditionalFormatting sqref="AT305">
    <cfRule type="containsText" dxfId="109" priority="308" operator="containsText" text="DÉBIL">
      <formula>NOT(ISERROR(SEARCH("DÉBIL",AT305)))</formula>
    </cfRule>
    <cfRule type="containsText" dxfId="108" priority="309" operator="containsText" text="MODERADO">
      <formula>NOT(ISERROR(SEARCH("MODERADO",AT305)))</formula>
    </cfRule>
    <cfRule type="containsText" dxfId="107" priority="310" operator="containsText" text="FUERTE">
      <formula>NOT(ISERROR(SEARCH("FUERTE",AT305)))</formula>
    </cfRule>
  </conditionalFormatting>
  <conditionalFormatting sqref="AT298">
    <cfRule type="cellIs" dxfId="106" priority="312" operator="lessThanOrEqual">
      <formula>85</formula>
    </cfRule>
    <cfRule type="cellIs" dxfId="105" priority="313" operator="lessThanOrEqual">
      <formula>95</formula>
    </cfRule>
    <cfRule type="cellIs" dxfId="104" priority="314" operator="lessThanOrEqual">
      <formula>100</formula>
    </cfRule>
  </conditionalFormatting>
  <conditionalFormatting sqref="AT309">
    <cfRule type="containsText" priority="302" operator="containsText" text="#¡VALOR!">
      <formula>NOT(ISERROR(SEARCH("#¡VALOR!",AT309)))</formula>
    </cfRule>
    <cfRule type="containsText" dxfId="103" priority="303" operator="containsText" text="DÉBIL">
      <formula>NOT(ISERROR(SEARCH("DÉBIL",AT309)))</formula>
    </cfRule>
    <cfRule type="containsText" dxfId="102" priority="304" operator="containsText" text="MODERADO">
      <formula>NOT(ISERROR(SEARCH("MODERADO",AT309)))</formula>
    </cfRule>
    <cfRule type="containsText" dxfId="101" priority="305" operator="containsText" text="FUERTE">
      <formula>NOT(ISERROR(SEARCH("FUERTE",AT309)))</formula>
    </cfRule>
    <cfRule type="containsErrors" dxfId="100" priority="307">
      <formula>ISERROR(AT309)</formula>
    </cfRule>
  </conditionalFormatting>
  <conditionalFormatting sqref="AU309">
    <cfRule type="containsErrors" dxfId="99" priority="301">
      <formula>ISERROR(AU309)</formula>
    </cfRule>
  </conditionalFormatting>
  <conditionalFormatting sqref="AT342">
    <cfRule type="cellIs" dxfId="98" priority="297" operator="lessThanOrEqual">
      <formula>85</formula>
    </cfRule>
    <cfRule type="cellIs" dxfId="97" priority="298" operator="lessThanOrEqual">
      <formula>95</formula>
    </cfRule>
    <cfRule type="cellIs" dxfId="96" priority="299" operator="lessThanOrEqual">
      <formula>100</formula>
    </cfRule>
  </conditionalFormatting>
  <conditionalFormatting sqref="AT349">
    <cfRule type="containsText" dxfId="95" priority="293" operator="containsText" text="DÉBIL">
      <formula>NOT(ISERROR(SEARCH("DÉBIL",AT349)))</formula>
    </cfRule>
    <cfRule type="containsText" dxfId="94" priority="294" operator="containsText" text="MODERADO">
      <formula>NOT(ISERROR(SEARCH("MODERADO",AT349)))</formula>
    </cfRule>
    <cfRule type="containsText" dxfId="93" priority="295" operator="containsText" text="FUERTE">
      <formula>NOT(ISERROR(SEARCH("FUERTE",AT349)))</formula>
    </cfRule>
  </conditionalFormatting>
  <conditionalFormatting sqref="AT353">
    <cfRule type="containsText" priority="287" operator="containsText" text="#¡VALOR!">
      <formula>NOT(ISERROR(SEARCH("#¡VALOR!",AT353)))</formula>
    </cfRule>
    <cfRule type="containsText" dxfId="92" priority="288" operator="containsText" text="DÉBIL">
      <formula>NOT(ISERROR(SEARCH("DÉBIL",AT353)))</formula>
    </cfRule>
    <cfRule type="containsText" dxfId="91" priority="289" operator="containsText" text="MODERADO">
      <formula>NOT(ISERROR(SEARCH("MODERADO",AT353)))</formula>
    </cfRule>
    <cfRule type="containsText" dxfId="90" priority="290" operator="containsText" text="FUERTE">
      <formula>NOT(ISERROR(SEARCH("FUERTE",AT353)))</formula>
    </cfRule>
    <cfRule type="containsErrors" dxfId="89" priority="292">
      <formula>ISERROR(AT353)</formula>
    </cfRule>
  </conditionalFormatting>
  <conditionalFormatting sqref="AU353">
    <cfRule type="containsErrors" dxfId="88" priority="286">
      <formula>ISERROR(AU353)</formula>
    </cfRule>
  </conditionalFormatting>
  <conditionalFormatting sqref="BA30">
    <cfRule type="cellIs" dxfId="87" priority="207" operator="lessThanOrEqual">
      <formula>85</formula>
    </cfRule>
    <cfRule type="cellIs" dxfId="86" priority="208" operator="lessThanOrEqual">
      <formula>95</formula>
    </cfRule>
    <cfRule type="cellIs" dxfId="85" priority="209" operator="lessThanOrEqual">
      <formula>100</formula>
    </cfRule>
  </conditionalFormatting>
  <conditionalFormatting sqref="BA37">
    <cfRule type="containsText" dxfId="84" priority="203" operator="containsText" text="DÉBIL">
      <formula>NOT(ISERROR(SEARCH("DÉBIL",BA37)))</formula>
    </cfRule>
    <cfRule type="containsText" dxfId="83" priority="204" operator="containsText" text="MODERADO">
      <formula>NOT(ISERROR(SEARCH("MODERADO",BA37)))</formula>
    </cfRule>
    <cfRule type="containsText" dxfId="82" priority="205" operator="containsText" text="FUERTE">
      <formula>NOT(ISERROR(SEARCH("FUERTE",BA37)))</formula>
    </cfRule>
  </conditionalFormatting>
  <conditionalFormatting sqref="BA41">
    <cfRule type="containsText" priority="197" operator="containsText" text="#¡VALOR!">
      <formula>NOT(ISERROR(SEARCH("#¡VALOR!",BA41)))</formula>
    </cfRule>
    <cfRule type="containsText" dxfId="81" priority="198" operator="containsText" text="DÉBIL">
      <formula>NOT(ISERROR(SEARCH("DÉBIL",BA41)))</formula>
    </cfRule>
    <cfRule type="containsText" dxfId="80" priority="199" operator="containsText" text="MODERADO">
      <formula>NOT(ISERROR(SEARCH("MODERADO",BA41)))</formula>
    </cfRule>
    <cfRule type="containsText" dxfId="79" priority="200" operator="containsText" text="FUERTE">
      <formula>NOT(ISERROR(SEARCH("FUERTE",BA41)))</formula>
    </cfRule>
    <cfRule type="containsErrors" dxfId="78" priority="202">
      <formula>ISERROR(BA41)</formula>
    </cfRule>
  </conditionalFormatting>
  <conditionalFormatting sqref="BB41">
    <cfRule type="containsErrors" dxfId="77" priority="196">
      <formula>ISERROR(BB41)</formula>
    </cfRule>
  </conditionalFormatting>
  <conditionalFormatting sqref="BA82">
    <cfRule type="containsText" dxfId="76" priority="188" operator="containsText" text="DÉBIL">
      <formula>NOT(ISERROR(SEARCH("DÉBIL",BA82)))</formula>
    </cfRule>
    <cfRule type="containsText" dxfId="75" priority="189" operator="containsText" text="MODERADO">
      <formula>NOT(ISERROR(SEARCH("MODERADO",BA82)))</formula>
    </cfRule>
    <cfRule type="containsText" dxfId="74" priority="190" operator="containsText" text="FUERTE">
      <formula>NOT(ISERROR(SEARCH("FUERTE",BA82)))</formula>
    </cfRule>
  </conditionalFormatting>
  <conditionalFormatting sqref="BA75">
    <cfRule type="cellIs" dxfId="73" priority="192" operator="lessThanOrEqual">
      <formula>85</formula>
    </cfRule>
    <cfRule type="cellIs" dxfId="72" priority="193" operator="lessThanOrEqual">
      <formula>95</formula>
    </cfRule>
    <cfRule type="cellIs" dxfId="71" priority="194" operator="lessThanOrEqual">
      <formula>100</formula>
    </cfRule>
  </conditionalFormatting>
  <conditionalFormatting sqref="BA86">
    <cfRule type="containsText" priority="182" operator="containsText" text="#¡VALOR!">
      <formula>NOT(ISERROR(SEARCH("#¡VALOR!",BA86)))</formula>
    </cfRule>
    <cfRule type="containsText" dxfId="70" priority="183" operator="containsText" text="DÉBIL">
      <formula>NOT(ISERROR(SEARCH("DÉBIL",BA86)))</formula>
    </cfRule>
    <cfRule type="containsText" dxfId="69" priority="184" operator="containsText" text="MODERADO">
      <formula>NOT(ISERROR(SEARCH("MODERADO",BA86)))</formula>
    </cfRule>
    <cfRule type="containsText" dxfId="68" priority="185" operator="containsText" text="FUERTE">
      <formula>NOT(ISERROR(SEARCH("FUERTE",BA86)))</formula>
    </cfRule>
    <cfRule type="containsErrors" dxfId="67" priority="187">
      <formula>ISERROR(BA86)</formula>
    </cfRule>
  </conditionalFormatting>
  <conditionalFormatting sqref="BB86">
    <cfRule type="containsErrors" dxfId="66" priority="181">
      <formula>ISERROR(BB86)</formula>
    </cfRule>
  </conditionalFormatting>
  <conditionalFormatting sqref="BA119">
    <cfRule type="cellIs" dxfId="65" priority="177" operator="lessThanOrEqual">
      <formula>85</formula>
    </cfRule>
    <cfRule type="cellIs" dxfId="64" priority="178" operator="lessThanOrEqual">
      <formula>95</formula>
    </cfRule>
    <cfRule type="cellIs" dxfId="63" priority="179" operator="lessThanOrEqual">
      <formula>100</formula>
    </cfRule>
  </conditionalFormatting>
  <conditionalFormatting sqref="BA126">
    <cfRule type="containsText" dxfId="62" priority="173" operator="containsText" text="DÉBIL">
      <formula>NOT(ISERROR(SEARCH("DÉBIL",BA126)))</formula>
    </cfRule>
    <cfRule type="containsText" dxfId="61" priority="174" operator="containsText" text="MODERADO">
      <formula>NOT(ISERROR(SEARCH("MODERADO",BA126)))</formula>
    </cfRule>
    <cfRule type="containsText" dxfId="60" priority="175" operator="containsText" text="FUERTE">
      <formula>NOT(ISERROR(SEARCH("FUERTE",BA126)))</formula>
    </cfRule>
  </conditionalFormatting>
  <conditionalFormatting sqref="BA130">
    <cfRule type="containsText" priority="167" operator="containsText" text="#¡VALOR!">
      <formula>NOT(ISERROR(SEARCH("#¡VALOR!",BA130)))</formula>
    </cfRule>
    <cfRule type="containsText" dxfId="59" priority="168" operator="containsText" text="DÉBIL">
      <formula>NOT(ISERROR(SEARCH("DÉBIL",BA130)))</formula>
    </cfRule>
    <cfRule type="containsText" dxfId="58" priority="169" operator="containsText" text="MODERADO">
      <formula>NOT(ISERROR(SEARCH("MODERADO",BA130)))</formula>
    </cfRule>
    <cfRule type="containsText" dxfId="57" priority="170" operator="containsText" text="FUERTE">
      <formula>NOT(ISERROR(SEARCH("FUERTE",BA130)))</formula>
    </cfRule>
    <cfRule type="containsErrors" dxfId="56" priority="172">
      <formula>ISERROR(BA130)</formula>
    </cfRule>
  </conditionalFormatting>
  <conditionalFormatting sqref="BB130">
    <cfRule type="containsErrors" dxfId="55" priority="166">
      <formula>ISERROR(BB130)</formula>
    </cfRule>
  </conditionalFormatting>
  <conditionalFormatting sqref="BA171">
    <cfRule type="containsText" dxfId="54" priority="158" operator="containsText" text="DÉBIL">
      <formula>NOT(ISERROR(SEARCH("DÉBIL",BA171)))</formula>
    </cfRule>
    <cfRule type="containsText" dxfId="53" priority="159" operator="containsText" text="MODERADO">
      <formula>NOT(ISERROR(SEARCH("MODERADO",BA171)))</formula>
    </cfRule>
    <cfRule type="containsText" dxfId="52" priority="160" operator="containsText" text="FUERTE">
      <formula>NOT(ISERROR(SEARCH("FUERTE",BA171)))</formula>
    </cfRule>
  </conditionalFormatting>
  <conditionalFormatting sqref="BA164">
    <cfRule type="cellIs" dxfId="51" priority="162" operator="lessThanOrEqual">
      <formula>85</formula>
    </cfRule>
    <cfRule type="cellIs" dxfId="50" priority="163" operator="lessThanOrEqual">
      <formula>95</formula>
    </cfRule>
    <cfRule type="cellIs" dxfId="49" priority="164" operator="lessThanOrEqual">
      <formula>100</formula>
    </cfRule>
  </conditionalFormatting>
  <conditionalFormatting sqref="BA175">
    <cfRule type="containsText" priority="152" operator="containsText" text="#¡VALOR!">
      <formula>NOT(ISERROR(SEARCH("#¡VALOR!",BA175)))</formula>
    </cfRule>
    <cfRule type="containsText" dxfId="48" priority="153" operator="containsText" text="DÉBIL">
      <formula>NOT(ISERROR(SEARCH("DÉBIL",BA175)))</formula>
    </cfRule>
    <cfRule type="containsText" dxfId="47" priority="154" operator="containsText" text="MODERADO">
      <formula>NOT(ISERROR(SEARCH("MODERADO",BA175)))</formula>
    </cfRule>
    <cfRule type="containsText" dxfId="46" priority="155" operator="containsText" text="FUERTE">
      <formula>NOT(ISERROR(SEARCH("FUERTE",BA175)))</formula>
    </cfRule>
    <cfRule type="containsErrors" dxfId="45" priority="157">
      <formula>ISERROR(BA175)</formula>
    </cfRule>
  </conditionalFormatting>
  <conditionalFormatting sqref="BB175">
    <cfRule type="containsErrors" dxfId="44" priority="151">
      <formula>ISERROR(BB175)</formula>
    </cfRule>
  </conditionalFormatting>
  <conditionalFormatting sqref="BA208">
    <cfRule type="cellIs" dxfId="43" priority="147" operator="lessThanOrEqual">
      <formula>85</formula>
    </cfRule>
    <cfRule type="cellIs" dxfId="42" priority="148" operator="lessThanOrEqual">
      <formula>95</formula>
    </cfRule>
    <cfRule type="cellIs" dxfId="41" priority="149" operator="lessThanOrEqual">
      <formula>100</formula>
    </cfRule>
  </conditionalFormatting>
  <conditionalFormatting sqref="BA215">
    <cfRule type="containsText" dxfId="40" priority="143" operator="containsText" text="DÉBIL">
      <formula>NOT(ISERROR(SEARCH("DÉBIL",BA215)))</formula>
    </cfRule>
    <cfRule type="containsText" dxfId="39" priority="144" operator="containsText" text="MODERADO">
      <formula>NOT(ISERROR(SEARCH("MODERADO",BA215)))</formula>
    </cfRule>
    <cfRule type="containsText" dxfId="38" priority="145" operator="containsText" text="FUERTE">
      <formula>NOT(ISERROR(SEARCH("FUERTE",BA215)))</formula>
    </cfRule>
  </conditionalFormatting>
  <conditionalFormatting sqref="BA219">
    <cfRule type="containsText" priority="137" operator="containsText" text="#¡VALOR!">
      <formula>NOT(ISERROR(SEARCH("#¡VALOR!",BA219)))</formula>
    </cfRule>
    <cfRule type="containsText" dxfId="37" priority="138" operator="containsText" text="DÉBIL">
      <formula>NOT(ISERROR(SEARCH("DÉBIL",BA219)))</formula>
    </cfRule>
    <cfRule type="containsText" dxfId="36" priority="139" operator="containsText" text="MODERADO">
      <formula>NOT(ISERROR(SEARCH("MODERADO",BA219)))</formula>
    </cfRule>
    <cfRule type="containsText" dxfId="35" priority="140" operator="containsText" text="FUERTE">
      <formula>NOT(ISERROR(SEARCH("FUERTE",BA219)))</formula>
    </cfRule>
    <cfRule type="containsErrors" dxfId="34" priority="142">
      <formula>ISERROR(BA219)</formula>
    </cfRule>
  </conditionalFormatting>
  <conditionalFormatting sqref="BB219">
    <cfRule type="containsErrors" dxfId="33" priority="136">
      <formula>ISERROR(BB219)</formula>
    </cfRule>
  </conditionalFormatting>
  <conditionalFormatting sqref="BA260">
    <cfRule type="containsText" dxfId="32" priority="128" operator="containsText" text="DÉBIL">
      <formula>NOT(ISERROR(SEARCH("DÉBIL",BA260)))</formula>
    </cfRule>
    <cfRule type="containsText" dxfId="31" priority="129" operator="containsText" text="MODERADO">
      <formula>NOT(ISERROR(SEARCH("MODERADO",BA260)))</formula>
    </cfRule>
    <cfRule type="containsText" dxfId="30" priority="130" operator="containsText" text="FUERTE">
      <formula>NOT(ISERROR(SEARCH("FUERTE",BA260)))</formula>
    </cfRule>
  </conditionalFormatting>
  <conditionalFormatting sqref="BA253">
    <cfRule type="cellIs" dxfId="29" priority="132" operator="lessThanOrEqual">
      <formula>85</formula>
    </cfRule>
    <cfRule type="cellIs" dxfId="28" priority="133" operator="lessThanOrEqual">
      <formula>95</formula>
    </cfRule>
    <cfRule type="cellIs" dxfId="27" priority="134" operator="lessThanOrEqual">
      <formula>100</formula>
    </cfRule>
  </conditionalFormatting>
  <conditionalFormatting sqref="BA264">
    <cfRule type="containsText" priority="122" operator="containsText" text="#¡VALOR!">
      <formula>NOT(ISERROR(SEARCH("#¡VALOR!",BA264)))</formula>
    </cfRule>
    <cfRule type="containsText" dxfId="26" priority="123" operator="containsText" text="DÉBIL">
      <formula>NOT(ISERROR(SEARCH("DÉBIL",BA264)))</formula>
    </cfRule>
    <cfRule type="containsText" dxfId="25" priority="124" operator="containsText" text="MODERADO">
      <formula>NOT(ISERROR(SEARCH("MODERADO",BA264)))</formula>
    </cfRule>
    <cfRule type="containsText" dxfId="24" priority="125" operator="containsText" text="FUERTE">
      <formula>NOT(ISERROR(SEARCH("FUERTE",BA264)))</formula>
    </cfRule>
    <cfRule type="containsErrors" dxfId="23" priority="127">
      <formula>ISERROR(BA264)</formula>
    </cfRule>
  </conditionalFormatting>
  <conditionalFormatting sqref="BB264">
    <cfRule type="containsErrors" dxfId="22" priority="121">
      <formula>ISERROR(BB264)</formula>
    </cfRule>
  </conditionalFormatting>
  <conditionalFormatting sqref="BA305">
    <cfRule type="containsText" dxfId="21" priority="98" operator="containsText" text="DÉBIL">
      <formula>NOT(ISERROR(SEARCH("DÉBIL",BA305)))</formula>
    </cfRule>
    <cfRule type="containsText" dxfId="20" priority="99" operator="containsText" text="MODERADO">
      <formula>NOT(ISERROR(SEARCH("MODERADO",BA305)))</formula>
    </cfRule>
    <cfRule type="containsText" dxfId="19" priority="100" operator="containsText" text="FUERTE">
      <formula>NOT(ISERROR(SEARCH("FUERTE",BA305)))</formula>
    </cfRule>
  </conditionalFormatting>
  <conditionalFormatting sqref="BA298">
    <cfRule type="cellIs" dxfId="18" priority="102" operator="lessThanOrEqual">
      <formula>85</formula>
    </cfRule>
    <cfRule type="cellIs" dxfId="17" priority="103" operator="lessThanOrEqual">
      <formula>95</formula>
    </cfRule>
    <cfRule type="cellIs" dxfId="16" priority="104" operator="lessThanOrEqual">
      <formula>100</formula>
    </cfRule>
  </conditionalFormatting>
  <conditionalFormatting sqref="BA309">
    <cfRule type="containsText" priority="92" operator="containsText" text="#¡VALOR!">
      <formula>NOT(ISERROR(SEARCH("#¡VALOR!",BA309)))</formula>
    </cfRule>
    <cfRule type="containsText" dxfId="15" priority="93" operator="containsText" text="DÉBIL">
      <formula>NOT(ISERROR(SEARCH("DÉBIL",BA309)))</formula>
    </cfRule>
    <cfRule type="containsText" dxfId="14" priority="94" operator="containsText" text="MODERADO">
      <formula>NOT(ISERROR(SEARCH("MODERADO",BA309)))</formula>
    </cfRule>
    <cfRule type="containsText" dxfId="13" priority="95" operator="containsText" text="FUERTE">
      <formula>NOT(ISERROR(SEARCH("FUERTE",BA309)))</formula>
    </cfRule>
    <cfRule type="containsErrors" dxfId="12" priority="97">
      <formula>ISERROR(BA309)</formula>
    </cfRule>
  </conditionalFormatting>
  <conditionalFormatting sqref="BB309">
    <cfRule type="containsErrors" dxfId="11" priority="91">
      <formula>ISERROR(BB309)</formula>
    </cfRule>
  </conditionalFormatting>
  <conditionalFormatting sqref="BA342">
    <cfRule type="cellIs" dxfId="10" priority="87" operator="lessThanOrEqual">
      <formula>85</formula>
    </cfRule>
    <cfRule type="cellIs" dxfId="9" priority="88" operator="lessThanOrEqual">
      <formula>95</formula>
    </cfRule>
    <cfRule type="cellIs" dxfId="8" priority="89" operator="lessThanOrEqual">
      <formula>100</formula>
    </cfRule>
  </conditionalFormatting>
  <conditionalFormatting sqref="BA349">
    <cfRule type="containsText" dxfId="7" priority="83" operator="containsText" text="DÉBIL">
      <formula>NOT(ISERROR(SEARCH("DÉBIL",BA349)))</formula>
    </cfRule>
    <cfRule type="containsText" dxfId="6" priority="84" operator="containsText" text="MODERADO">
      <formula>NOT(ISERROR(SEARCH("MODERADO",BA349)))</formula>
    </cfRule>
    <cfRule type="containsText" dxfId="5" priority="85" operator="containsText" text="FUERTE">
      <formula>NOT(ISERROR(SEARCH("FUERTE",BA349)))</formula>
    </cfRule>
  </conditionalFormatting>
  <conditionalFormatting sqref="BA353">
    <cfRule type="containsText" priority="77" operator="containsText" text="#¡VALOR!">
      <formula>NOT(ISERROR(SEARCH("#¡VALOR!",BA353)))</formula>
    </cfRule>
    <cfRule type="containsText" dxfId="4" priority="78" operator="containsText" text="DÉBIL">
      <formula>NOT(ISERROR(SEARCH("DÉBIL",BA353)))</formula>
    </cfRule>
    <cfRule type="containsText" dxfId="3" priority="79" operator="containsText" text="MODERADO">
      <formula>NOT(ISERROR(SEARCH("MODERADO",BA353)))</formula>
    </cfRule>
    <cfRule type="containsText" dxfId="2" priority="80" operator="containsText" text="FUERTE">
      <formula>NOT(ISERROR(SEARCH("FUERTE",BA353)))</formula>
    </cfRule>
    <cfRule type="containsErrors" dxfId="1" priority="82">
      <formula>ISERROR(BA353)</formula>
    </cfRule>
  </conditionalFormatting>
  <conditionalFormatting sqref="BB353">
    <cfRule type="containsErrors" dxfId="0" priority="76">
      <formula>ISERROR(BB353)</formula>
    </cfRule>
  </conditionalFormatting>
  <dataValidations count="2">
    <dataValidation type="custom" allowBlank="1" showInputMessage="1" showErrorMessage="1" sqref="F10 F55 F99 F144 F188 F233 F278 F322 AA10 AA55 AA99 AA144 AA188 AA233 AA278 AA322 M10 M55 M99 M144 M188 M233 M278 M322 T10 T55 T99 T144 T188 T233 T278 T322 AH10 AH55 AH99 AH144 AH188 AH233 AH278 AH322 AO10 AO55 AO99 AO144 AO188 AO233 AO278 AO322 AV10 AV55 AV99 AV144 AV188 AV233 AV278 AV322 BC10 BC55 BC99 BC144 BC188 BC233 BC278 BC322" xr:uid="{CA131A75-C79A-4ED0-AFE8-2C061533EB08}">
      <formula1>IF(E10="X",15,0)</formula1>
    </dataValidation>
    <dataValidation type="list" allowBlank="1" showInputMessage="1" showErrorMessage="1" sqref="E10:E25 E33:E36 E55:E70 E78:E81 E99:E114 E122:E125 E144:E159 E167:E170 E188:E203 E211:E214 E233:E248 E256:E259 E278:E293 E301:E304 E322:E337 E345:E348 Z10:Z25 Z33:Z36 Z55:Z70 Z78:Z81 Z99:Z114 Z122:Z125 Z144:Z159 Z167:Z170 Z188:Z203 Z211:Z214 Z233:Z248 Z256:Z259 Z278:Z293 Z301:Z304 Z322:Z337 Z345:Z348 L10:L25 L33:L36 L55:L70 L78:L81 L99:L114 L122:L125 L144:L159 L167:L170 L188:L203 L211:L214 L233:L248 L256:L259 L278:L293 L301:L304 L322:L337 L345:L348 S10:S25 S33:S36 S55:S70 S78:S81 S99:S114 S122:S125 S144:S159 S167:S170 S188:S203 S211:S214 S233:S248 S256:S259 S278:S293 S301:S304 S322:S337 S345:S348 AG10:AG25 AG33:AG36 AG55:AG70 AG78:AG81 AG99:AG114 AG122:AG125 AG144:AG159 AG167:AG170 AG188:AG203 AG211:AG214 AG233:AG248 AG256:AG259 AG278:AG293 AG301:AG304 AG322:AG337 AG345:AG348 AN10:AN25 AN33:AN36 AN55:AN70 AN78:AN81 AN99:AN114 AN122:AN125 AN144:AN159 AN167:AN170 AN188:AN203 AN211:AN214 AN233:AN248 AN256:AN259 AN278:AN293 AN301:AN304 AN322:AN337 AN345:AN348 AU10:AU25 AU33:AU36 AU55:AU70 AU78:AU81 AU99:AU114 AU122:AU125 AU144:AU159 AU167:AU170 AU188:AU203 AU211:AU214 AU233:AU248 AU256:AU259 AU278:AU293 AU301:AU304 AU322:AU337 AU345:AU348 BB10:BB25 BB33:BB36 BB55:BB70 BB78:BB81 BB99:BB114 BB122:BB125 BB144:BB159 BB167:BB170 BB188:BB203 BB211:BB214 BB233:BB248 BB256:BB259 BB278:BB293 BB301:BB304 BB322:BB337 BB345:BB348" xr:uid="{2ABAB303-569E-4F88-8FE6-4346D210366C}">
      <formula1>"X"</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061" id="{CAB58E3E-BE35-49FB-8499-A8E20A6B5903}">
            <x14:iconSet custom="1">
              <x14:cfvo type="percent">
                <xm:f>0</xm:f>
              </x14:cfvo>
              <x14:cfvo type="num">
                <xm:f>86</xm:f>
              </x14:cfvo>
              <x14:cfvo type="num">
                <xm:f>96</xm:f>
              </x14:cfvo>
              <x14:cfIcon iconSet="3Symbols2" iconId="0"/>
              <x14:cfIcon iconSet="3Signs" iconId="1"/>
              <x14:cfIcon iconSet="3Symbols2" iconId="2"/>
            </x14:iconSet>
          </x14:cfRule>
          <xm:sqref>D30</xm:sqref>
        </x14:conditionalFormatting>
        <x14:conditionalFormatting xmlns:xm="http://schemas.microsoft.com/office/excel/2006/main">
          <x14:cfRule type="iconSet" priority="3045" id="{80188E88-6846-4E0B-BB62-F2D6544CD563}">
            <x14:iconSet custom="1">
              <x14:cfvo type="percent">
                <xm:f>0</xm:f>
              </x14:cfvo>
              <x14:cfvo type="num">
                <xm:f>86</xm:f>
              </x14:cfvo>
              <x14:cfvo type="num">
                <xm:f>96</xm:f>
              </x14:cfvo>
              <x14:cfIcon iconSet="3Symbols2" iconId="0"/>
              <x14:cfIcon iconSet="3Signs" iconId="1"/>
              <x14:cfIcon iconSet="3Symbols2" iconId="2"/>
            </x14:iconSet>
          </x14:cfRule>
          <xm:sqref>D37</xm:sqref>
        </x14:conditionalFormatting>
        <x14:conditionalFormatting xmlns:xm="http://schemas.microsoft.com/office/excel/2006/main">
          <x14:cfRule type="iconSet" priority="3036" id="{09309500-4FD0-4B8C-A2A0-F26053285C47}">
            <x14:iconSet custom="1">
              <x14:cfvo type="percent">
                <xm:f>0</xm:f>
              </x14:cfvo>
              <x14:cfvo type="num">
                <xm:f>86</xm:f>
              </x14:cfvo>
              <x14:cfvo type="num">
                <xm:f>96</xm:f>
              </x14:cfvo>
              <x14:cfIcon iconSet="3Symbols2" iconId="0"/>
              <x14:cfIcon iconSet="3Signs" iconId="1"/>
              <x14:cfIcon iconSet="3Symbols2" iconId="2"/>
            </x14:iconSet>
          </x14:cfRule>
          <xm:sqref>D41</xm:sqref>
        </x14:conditionalFormatting>
        <x14:conditionalFormatting xmlns:xm="http://schemas.microsoft.com/office/excel/2006/main">
          <x14:cfRule type="iconSet" priority="3007" id="{BE9D5B93-BC6E-428B-9AFB-EF2CFDDFE699}">
            <x14:iconSet custom="1">
              <x14:cfvo type="percent">
                <xm:f>0</xm:f>
              </x14:cfvo>
              <x14:cfvo type="num">
                <xm:f>86</xm:f>
              </x14:cfvo>
              <x14:cfvo type="num">
                <xm:f>96</xm:f>
              </x14:cfvo>
              <x14:cfIcon iconSet="3Symbols2" iconId="0"/>
              <x14:cfIcon iconSet="3Signs" iconId="1"/>
              <x14:cfIcon iconSet="3Symbols2" iconId="2"/>
            </x14:iconSet>
          </x14:cfRule>
          <xm:sqref>D75</xm:sqref>
        </x14:conditionalFormatting>
        <x14:conditionalFormatting xmlns:xm="http://schemas.microsoft.com/office/excel/2006/main">
          <x14:cfRule type="iconSet" priority="3003" id="{98231500-2E66-4CEA-B67C-1953D2671379}">
            <x14:iconSet custom="1">
              <x14:cfvo type="percent">
                <xm:f>0</xm:f>
              </x14:cfvo>
              <x14:cfvo type="num">
                <xm:f>86</xm:f>
              </x14:cfvo>
              <x14:cfvo type="num">
                <xm:f>96</xm:f>
              </x14:cfvo>
              <x14:cfIcon iconSet="3Symbols2" iconId="0"/>
              <x14:cfIcon iconSet="3Signs" iconId="1"/>
              <x14:cfIcon iconSet="3Symbols2" iconId="2"/>
            </x14:iconSet>
          </x14:cfRule>
          <xm:sqref>D82</xm:sqref>
        </x14:conditionalFormatting>
        <x14:conditionalFormatting xmlns:xm="http://schemas.microsoft.com/office/excel/2006/main">
          <x14:cfRule type="iconSet" priority="2994" id="{A26262F0-1A3B-4712-AEED-690D239A6456}">
            <x14:iconSet custom="1">
              <x14:cfvo type="percent">
                <xm:f>0</xm:f>
              </x14:cfvo>
              <x14:cfvo type="num">
                <xm:f>86</xm:f>
              </x14:cfvo>
              <x14:cfvo type="num">
                <xm:f>96</xm:f>
              </x14:cfvo>
              <x14:cfIcon iconSet="3Symbols2" iconId="0"/>
              <x14:cfIcon iconSet="3Signs" iconId="1"/>
              <x14:cfIcon iconSet="3Symbols2" iconId="2"/>
            </x14:iconSet>
          </x14:cfRule>
          <xm:sqref>D86</xm:sqref>
        </x14:conditionalFormatting>
        <x14:conditionalFormatting xmlns:xm="http://schemas.microsoft.com/office/excel/2006/main">
          <x14:cfRule type="iconSet" priority="2988" id="{835C6B9D-B249-4D83-9DCE-B52EAF5A6E2E}">
            <x14:iconSet custom="1">
              <x14:cfvo type="percent">
                <xm:f>0</xm:f>
              </x14:cfvo>
              <x14:cfvo type="num">
                <xm:f>86</xm:f>
              </x14:cfvo>
              <x14:cfvo type="num">
                <xm:f>96</xm:f>
              </x14:cfvo>
              <x14:cfIcon iconSet="3Symbols2" iconId="0"/>
              <x14:cfIcon iconSet="3Signs" iconId="1"/>
              <x14:cfIcon iconSet="3Symbols2" iconId="2"/>
            </x14:iconSet>
          </x14:cfRule>
          <xm:sqref>D119</xm:sqref>
        </x14:conditionalFormatting>
        <x14:conditionalFormatting xmlns:xm="http://schemas.microsoft.com/office/excel/2006/main">
          <x14:cfRule type="iconSet" priority="2984" id="{9762D409-2BA9-453A-B321-35CE5774770A}">
            <x14:iconSet custom="1">
              <x14:cfvo type="percent">
                <xm:f>0</xm:f>
              </x14:cfvo>
              <x14:cfvo type="num">
                <xm:f>86</xm:f>
              </x14:cfvo>
              <x14:cfvo type="num">
                <xm:f>96</xm:f>
              </x14:cfvo>
              <x14:cfIcon iconSet="3Symbols2" iconId="0"/>
              <x14:cfIcon iconSet="3Signs" iconId="1"/>
              <x14:cfIcon iconSet="3Symbols2" iconId="2"/>
            </x14:iconSet>
          </x14:cfRule>
          <xm:sqref>D126</xm:sqref>
        </x14:conditionalFormatting>
        <x14:conditionalFormatting xmlns:xm="http://schemas.microsoft.com/office/excel/2006/main">
          <x14:cfRule type="iconSet" priority="2975" id="{B53CB7AF-134D-44D7-8BEB-ECCF221FE6F3}">
            <x14:iconSet custom="1">
              <x14:cfvo type="percent">
                <xm:f>0</xm:f>
              </x14:cfvo>
              <x14:cfvo type="num">
                <xm:f>86</xm:f>
              </x14:cfvo>
              <x14:cfvo type="num">
                <xm:f>96</xm:f>
              </x14:cfvo>
              <x14:cfIcon iconSet="3Symbols2" iconId="0"/>
              <x14:cfIcon iconSet="3Signs" iconId="1"/>
              <x14:cfIcon iconSet="3Symbols2" iconId="2"/>
            </x14:iconSet>
          </x14:cfRule>
          <xm:sqref>D130</xm:sqref>
        </x14:conditionalFormatting>
        <x14:conditionalFormatting xmlns:xm="http://schemas.microsoft.com/office/excel/2006/main">
          <x14:cfRule type="iconSet" priority="2969" id="{73FBCEA6-85D1-4B74-BB63-80D7B3A8A254}">
            <x14:iconSet custom="1">
              <x14:cfvo type="percent">
                <xm:f>0</xm:f>
              </x14:cfvo>
              <x14:cfvo type="num">
                <xm:f>86</xm:f>
              </x14:cfvo>
              <x14:cfvo type="num">
                <xm:f>96</xm:f>
              </x14:cfvo>
              <x14:cfIcon iconSet="3Symbols2" iconId="0"/>
              <x14:cfIcon iconSet="3Signs" iconId="1"/>
              <x14:cfIcon iconSet="3Symbols2" iconId="2"/>
            </x14:iconSet>
          </x14:cfRule>
          <xm:sqref>D164</xm:sqref>
        </x14:conditionalFormatting>
        <x14:conditionalFormatting xmlns:xm="http://schemas.microsoft.com/office/excel/2006/main">
          <x14:cfRule type="iconSet" priority="2965" id="{FDA8E5CE-31FE-4D4D-823C-86F298889209}">
            <x14:iconSet custom="1">
              <x14:cfvo type="percent">
                <xm:f>0</xm:f>
              </x14:cfvo>
              <x14:cfvo type="num">
                <xm:f>86</xm:f>
              </x14:cfvo>
              <x14:cfvo type="num">
                <xm:f>96</xm:f>
              </x14:cfvo>
              <x14:cfIcon iconSet="3Symbols2" iconId="0"/>
              <x14:cfIcon iconSet="3Signs" iconId="1"/>
              <x14:cfIcon iconSet="3Symbols2" iconId="2"/>
            </x14:iconSet>
          </x14:cfRule>
          <xm:sqref>D171</xm:sqref>
        </x14:conditionalFormatting>
        <x14:conditionalFormatting xmlns:xm="http://schemas.microsoft.com/office/excel/2006/main">
          <x14:cfRule type="iconSet" priority="2956" id="{0CB3026B-EE80-4528-897F-F5B78400727A}">
            <x14:iconSet custom="1">
              <x14:cfvo type="percent">
                <xm:f>0</xm:f>
              </x14:cfvo>
              <x14:cfvo type="num">
                <xm:f>86</xm:f>
              </x14:cfvo>
              <x14:cfvo type="num">
                <xm:f>96</xm:f>
              </x14:cfvo>
              <x14:cfIcon iconSet="3Symbols2" iconId="0"/>
              <x14:cfIcon iconSet="3Signs" iconId="1"/>
              <x14:cfIcon iconSet="3Symbols2" iconId="2"/>
            </x14:iconSet>
          </x14:cfRule>
          <xm:sqref>D175</xm:sqref>
        </x14:conditionalFormatting>
        <x14:conditionalFormatting xmlns:xm="http://schemas.microsoft.com/office/excel/2006/main">
          <x14:cfRule type="iconSet" priority="2950" id="{80F480B8-E74F-481B-A9C5-FFE7938A47C5}">
            <x14:iconSet custom="1">
              <x14:cfvo type="percent">
                <xm:f>0</xm:f>
              </x14:cfvo>
              <x14:cfvo type="num">
                <xm:f>86</xm:f>
              </x14:cfvo>
              <x14:cfvo type="num">
                <xm:f>96</xm:f>
              </x14:cfvo>
              <x14:cfIcon iconSet="3Symbols2" iconId="0"/>
              <x14:cfIcon iconSet="3Signs" iconId="1"/>
              <x14:cfIcon iconSet="3Symbols2" iconId="2"/>
            </x14:iconSet>
          </x14:cfRule>
          <xm:sqref>D208</xm:sqref>
        </x14:conditionalFormatting>
        <x14:conditionalFormatting xmlns:xm="http://schemas.microsoft.com/office/excel/2006/main">
          <x14:cfRule type="iconSet" priority="2946" id="{BB716064-2E92-46C4-929D-C98D7F71C990}">
            <x14:iconSet custom="1">
              <x14:cfvo type="percent">
                <xm:f>0</xm:f>
              </x14:cfvo>
              <x14:cfvo type="num">
                <xm:f>86</xm:f>
              </x14:cfvo>
              <x14:cfvo type="num">
                <xm:f>96</xm:f>
              </x14:cfvo>
              <x14:cfIcon iconSet="3Symbols2" iconId="0"/>
              <x14:cfIcon iconSet="3Signs" iconId="1"/>
              <x14:cfIcon iconSet="3Symbols2" iconId="2"/>
            </x14:iconSet>
          </x14:cfRule>
          <xm:sqref>D215</xm:sqref>
        </x14:conditionalFormatting>
        <x14:conditionalFormatting xmlns:xm="http://schemas.microsoft.com/office/excel/2006/main">
          <x14:cfRule type="iconSet" priority="2937" id="{E5E6FBDF-F51B-43C2-B551-6B0488C89D25}">
            <x14:iconSet custom="1">
              <x14:cfvo type="percent">
                <xm:f>0</xm:f>
              </x14:cfvo>
              <x14:cfvo type="num">
                <xm:f>86</xm:f>
              </x14:cfvo>
              <x14:cfvo type="num">
                <xm:f>96</xm:f>
              </x14:cfvo>
              <x14:cfIcon iconSet="3Symbols2" iconId="0"/>
              <x14:cfIcon iconSet="3Signs" iconId="1"/>
              <x14:cfIcon iconSet="3Symbols2" iconId="2"/>
            </x14:iconSet>
          </x14:cfRule>
          <xm:sqref>D219</xm:sqref>
        </x14:conditionalFormatting>
        <x14:conditionalFormatting xmlns:xm="http://schemas.microsoft.com/office/excel/2006/main">
          <x14:cfRule type="iconSet" priority="2931" id="{15302DE6-2CDC-4622-BD63-07CC2E285B88}">
            <x14:iconSet custom="1">
              <x14:cfvo type="percent">
                <xm:f>0</xm:f>
              </x14:cfvo>
              <x14:cfvo type="num">
                <xm:f>86</xm:f>
              </x14:cfvo>
              <x14:cfvo type="num">
                <xm:f>96</xm:f>
              </x14:cfvo>
              <x14:cfIcon iconSet="3Symbols2" iconId="0"/>
              <x14:cfIcon iconSet="3Signs" iconId="1"/>
              <x14:cfIcon iconSet="3Symbols2" iconId="2"/>
            </x14:iconSet>
          </x14:cfRule>
          <xm:sqref>D253</xm:sqref>
        </x14:conditionalFormatting>
        <x14:conditionalFormatting xmlns:xm="http://schemas.microsoft.com/office/excel/2006/main">
          <x14:cfRule type="iconSet" priority="2927" id="{B82CDF55-1A2F-44ED-81C6-666B7506FC38}">
            <x14:iconSet custom="1">
              <x14:cfvo type="percent">
                <xm:f>0</xm:f>
              </x14:cfvo>
              <x14:cfvo type="num">
                <xm:f>86</xm:f>
              </x14:cfvo>
              <x14:cfvo type="num">
                <xm:f>96</xm:f>
              </x14:cfvo>
              <x14:cfIcon iconSet="3Symbols2" iconId="0"/>
              <x14:cfIcon iconSet="3Signs" iconId="1"/>
              <x14:cfIcon iconSet="3Symbols2" iconId="2"/>
            </x14:iconSet>
          </x14:cfRule>
          <xm:sqref>D260</xm:sqref>
        </x14:conditionalFormatting>
        <x14:conditionalFormatting xmlns:xm="http://schemas.microsoft.com/office/excel/2006/main">
          <x14:cfRule type="iconSet" priority="2918" id="{4644A324-7115-4128-902B-4FEAAE2EAB00}">
            <x14:iconSet custom="1">
              <x14:cfvo type="percent">
                <xm:f>0</xm:f>
              </x14:cfvo>
              <x14:cfvo type="num">
                <xm:f>86</xm:f>
              </x14:cfvo>
              <x14:cfvo type="num">
                <xm:f>96</xm:f>
              </x14:cfvo>
              <x14:cfIcon iconSet="3Symbols2" iconId="0"/>
              <x14:cfIcon iconSet="3Signs" iconId="1"/>
              <x14:cfIcon iconSet="3Symbols2" iconId="2"/>
            </x14:iconSet>
          </x14:cfRule>
          <xm:sqref>D264</xm:sqref>
        </x14:conditionalFormatting>
        <x14:conditionalFormatting xmlns:xm="http://schemas.microsoft.com/office/excel/2006/main">
          <x14:cfRule type="iconSet" priority="2893" id="{57BFFBCD-A576-46CE-9059-9711B13A6252}">
            <x14:iconSet custom="1">
              <x14:cfvo type="percent">
                <xm:f>0</xm:f>
              </x14:cfvo>
              <x14:cfvo type="num">
                <xm:f>86</xm:f>
              </x14:cfvo>
              <x14:cfvo type="num">
                <xm:f>96</xm:f>
              </x14:cfvo>
              <x14:cfIcon iconSet="3Symbols2" iconId="0"/>
              <x14:cfIcon iconSet="3Signs" iconId="1"/>
              <x14:cfIcon iconSet="3Symbols2" iconId="2"/>
            </x14:iconSet>
          </x14:cfRule>
          <xm:sqref>D298</xm:sqref>
        </x14:conditionalFormatting>
        <x14:conditionalFormatting xmlns:xm="http://schemas.microsoft.com/office/excel/2006/main">
          <x14:cfRule type="iconSet" priority="2889" id="{F7B579A1-D93C-4DC5-942E-5F09DA6E8483}">
            <x14:iconSet custom="1">
              <x14:cfvo type="percent">
                <xm:f>0</xm:f>
              </x14:cfvo>
              <x14:cfvo type="num">
                <xm:f>86</xm:f>
              </x14:cfvo>
              <x14:cfvo type="num">
                <xm:f>96</xm:f>
              </x14:cfvo>
              <x14:cfIcon iconSet="3Symbols2" iconId="0"/>
              <x14:cfIcon iconSet="3Signs" iconId="1"/>
              <x14:cfIcon iconSet="3Symbols2" iconId="2"/>
            </x14:iconSet>
          </x14:cfRule>
          <xm:sqref>D305</xm:sqref>
        </x14:conditionalFormatting>
        <x14:conditionalFormatting xmlns:xm="http://schemas.microsoft.com/office/excel/2006/main">
          <x14:cfRule type="iconSet" priority="2880" id="{CC39369E-B75F-475D-B0CA-C41D316260B2}">
            <x14:iconSet custom="1">
              <x14:cfvo type="percent">
                <xm:f>0</xm:f>
              </x14:cfvo>
              <x14:cfvo type="num">
                <xm:f>86</xm:f>
              </x14:cfvo>
              <x14:cfvo type="num">
                <xm:f>96</xm:f>
              </x14:cfvo>
              <x14:cfIcon iconSet="3Symbols2" iconId="0"/>
              <x14:cfIcon iconSet="3Signs" iconId="1"/>
              <x14:cfIcon iconSet="3Symbols2" iconId="2"/>
            </x14:iconSet>
          </x14:cfRule>
          <xm:sqref>D309</xm:sqref>
        </x14:conditionalFormatting>
        <x14:conditionalFormatting xmlns:xm="http://schemas.microsoft.com/office/excel/2006/main">
          <x14:cfRule type="iconSet" priority="2874" id="{99704F09-4BEE-4BC9-85C1-502066055F3F}">
            <x14:iconSet custom="1">
              <x14:cfvo type="percent">
                <xm:f>0</xm:f>
              </x14:cfvo>
              <x14:cfvo type="num">
                <xm:f>86</xm:f>
              </x14:cfvo>
              <x14:cfvo type="num">
                <xm:f>96</xm:f>
              </x14:cfvo>
              <x14:cfIcon iconSet="3Symbols2" iconId="0"/>
              <x14:cfIcon iconSet="3Signs" iconId="1"/>
              <x14:cfIcon iconSet="3Symbols2" iconId="2"/>
            </x14:iconSet>
          </x14:cfRule>
          <xm:sqref>D342</xm:sqref>
        </x14:conditionalFormatting>
        <x14:conditionalFormatting xmlns:xm="http://schemas.microsoft.com/office/excel/2006/main">
          <x14:cfRule type="iconSet" priority="2870" id="{22D0BD20-32DA-4713-A5DE-F9C97D91BAFF}">
            <x14:iconSet custom="1">
              <x14:cfvo type="percent">
                <xm:f>0</xm:f>
              </x14:cfvo>
              <x14:cfvo type="num">
                <xm:f>86</xm:f>
              </x14:cfvo>
              <x14:cfvo type="num">
                <xm:f>96</xm:f>
              </x14:cfvo>
              <x14:cfIcon iconSet="3Symbols2" iconId="0"/>
              <x14:cfIcon iconSet="3Signs" iconId="1"/>
              <x14:cfIcon iconSet="3Symbols2" iconId="2"/>
            </x14:iconSet>
          </x14:cfRule>
          <xm:sqref>D349</xm:sqref>
        </x14:conditionalFormatting>
        <x14:conditionalFormatting xmlns:xm="http://schemas.microsoft.com/office/excel/2006/main">
          <x14:cfRule type="iconSet" priority="2861" id="{5EE58DBE-3F93-4D82-9A2B-726F804E74D9}">
            <x14:iconSet custom="1">
              <x14:cfvo type="percent">
                <xm:f>0</xm:f>
              </x14:cfvo>
              <x14:cfvo type="num">
                <xm:f>86</xm:f>
              </x14:cfvo>
              <x14:cfvo type="num">
                <xm:f>96</xm:f>
              </x14:cfvo>
              <x14:cfIcon iconSet="3Symbols2" iconId="0"/>
              <x14:cfIcon iconSet="3Signs" iconId="1"/>
              <x14:cfIcon iconSet="3Symbols2" iconId="2"/>
            </x14:iconSet>
          </x14:cfRule>
          <xm:sqref>D353</xm:sqref>
        </x14:conditionalFormatting>
        <x14:conditionalFormatting xmlns:xm="http://schemas.microsoft.com/office/excel/2006/main">
          <x14:cfRule type="iconSet" priority="1710" id="{2CBDA71A-7938-4B14-BA76-3B5EDF46FF34}">
            <x14:iconSet custom="1">
              <x14:cfvo type="percent">
                <xm:f>0</xm:f>
              </x14:cfvo>
              <x14:cfvo type="num">
                <xm:f>86</xm:f>
              </x14:cfvo>
              <x14:cfvo type="num">
                <xm:f>96</xm:f>
              </x14:cfvo>
              <x14:cfIcon iconSet="3Symbols2" iconId="0"/>
              <x14:cfIcon iconSet="3Signs" iconId="1"/>
              <x14:cfIcon iconSet="3Symbols2" iconId="2"/>
            </x14:iconSet>
          </x14:cfRule>
          <xm:sqref>R30</xm:sqref>
        </x14:conditionalFormatting>
        <x14:conditionalFormatting xmlns:xm="http://schemas.microsoft.com/office/excel/2006/main">
          <x14:cfRule type="iconSet" priority="1706" id="{DBE26281-292C-45C8-9A5F-5B99ADC9225B}">
            <x14:iconSet custom="1">
              <x14:cfvo type="percent">
                <xm:f>0</xm:f>
              </x14:cfvo>
              <x14:cfvo type="num">
                <xm:f>86</xm:f>
              </x14:cfvo>
              <x14:cfvo type="num">
                <xm:f>96</xm:f>
              </x14:cfvo>
              <x14:cfIcon iconSet="3Symbols2" iconId="0"/>
              <x14:cfIcon iconSet="3Signs" iconId="1"/>
              <x14:cfIcon iconSet="3Symbols2" iconId="2"/>
            </x14:iconSet>
          </x14:cfRule>
          <xm:sqref>R37</xm:sqref>
        </x14:conditionalFormatting>
        <x14:conditionalFormatting xmlns:xm="http://schemas.microsoft.com/office/excel/2006/main">
          <x14:cfRule type="iconSet" priority="1701" id="{8D212951-3A8A-43E5-9D71-CA1A585BD873}">
            <x14:iconSet custom="1">
              <x14:cfvo type="percent">
                <xm:f>0</xm:f>
              </x14:cfvo>
              <x14:cfvo type="num">
                <xm:f>86</xm:f>
              </x14:cfvo>
              <x14:cfvo type="num">
                <xm:f>96</xm:f>
              </x14:cfvo>
              <x14:cfIcon iconSet="3Symbols2" iconId="0"/>
              <x14:cfIcon iconSet="3Signs" iconId="1"/>
              <x14:cfIcon iconSet="3Symbols2" iconId="2"/>
            </x14:iconSet>
          </x14:cfRule>
          <xm:sqref>R41</xm:sqref>
        </x14:conditionalFormatting>
        <x14:conditionalFormatting xmlns:xm="http://schemas.microsoft.com/office/excel/2006/main">
          <x14:cfRule type="iconSet" priority="1695" id="{3630CE89-E9B5-4AC0-BDEE-20704C4E31BD}">
            <x14:iconSet custom="1">
              <x14:cfvo type="percent">
                <xm:f>0</xm:f>
              </x14:cfvo>
              <x14:cfvo type="num">
                <xm:f>86</xm:f>
              </x14:cfvo>
              <x14:cfvo type="num">
                <xm:f>96</xm:f>
              </x14:cfvo>
              <x14:cfIcon iconSet="3Symbols2" iconId="0"/>
              <x14:cfIcon iconSet="3Signs" iconId="1"/>
              <x14:cfIcon iconSet="3Symbols2" iconId="2"/>
            </x14:iconSet>
          </x14:cfRule>
          <xm:sqref>R75</xm:sqref>
        </x14:conditionalFormatting>
        <x14:conditionalFormatting xmlns:xm="http://schemas.microsoft.com/office/excel/2006/main">
          <x14:cfRule type="iconSet" priority="1691" id="{BFBED3D8-6B1D-402F-8730-9C0C5086CBB4}">
            <x14:iconSet custom="1">
              <x14:cfvo type="percent">
                <xm:f>0</xm:f>
              </x14:cfvo>
              <x14:cfvo type="num">
                <xm:f>86</xm:f>
              </x14:cfvo>
              <x14:cfvo type="num">
                <xm:f>96</xm:f>
              </x14:cfvo>
              <x14:cfIcon iconSet="3Symbols2" iconId="0"/>
              <x14:cfIcon iconSet="3Signs" iconId="1"/>
              <x14:cfIcon iconSet="3Symbols2" iconId="2"/>
            </x14:iconSet>
          </x14:cfRule>
          <xm:sqref>R82</xm:sqref>
        </x14:conditionalFormatting>
        <x14:conditionalFormatting xmlns:xm="http://schemas.microsoft.com/office/excel/2006/main">
          <x14:cfRule type="iconSet" priority="1686" id="{62DBB1E5-09A0-4808-BC59-1447B1015A0A}">
            <x14:iconSet custom="1">
              <x14:cfvo type="percent">
                <xm:f>0</xm:f>
              </x14:cfvo>
              <x14:cfvo type="num">
                <xm:f>86</xm:f>
              </x14:cfvo>
              <x14:cfvo type="num">
                <xm:f>96</xm:f>
              </x14:cfvo>
              <x14:cfIcon iconSet="3Symbols2" iconId="0"/>
              <x14:cfIcon iconSet="3Signs" iconId="1"/>
              <x14:cfIcon iconSet="3Symbols2" iconId="2"/>
            </x14:iconSet>
          </x14:cfRule>
          <xm:sqref>R86</xm:sqref>
        </x14:conditionalFormatting>
        <x14:conditionalFormatting xmlns:xm="http://schemas.microsoft.com/office/excel/2006/main">
          <x14:cfRule type="iconSet" priority="1680" id="{67AF9B9C-758C-4BF8-BAD2-C4EAEE2C2924}">
            <x14:iconSet custom="1">
              <x14:cfvo type="percent">
                <xm:f>0</xm:f>
              </x14:cfvo>
              <x14:cfvo type="num">
                <xm:f>86</xm:f>
              </x14:cfvo>
              <x14:cfvo type="num">
                <xm:f>96</xm:f>
              </x14:cfvo>
              <x14:cfIcon iconSet="3Symbols2" iconId="0"/>
              <x14:cfIcon iconSet="3Signs" iconId="1"/>
              <x14:cfIcon iconSet="3Symbols2" iconId="2"/>
            </x14:iconSet>
          </x14:cfRule>
          <xm:sqref>R119</xm:sqref>
        </x14:conditionalFormatting>
        <x14:conditionalFormatting xmlns:xm="http://schemas.microsoft.com/office/excel/2006/main">
          <x14:cfRule type="iconSet" priority="1676" id="{7463B64E-691F-4A3C-BDEF-A39A306107E7}">
            <x14:iconSet custom="1">
              <x14:cfvo type="percent">
                <xm:f>0</xm:f>
              </x14:cfvo>
              <x14:cfvo type="num">
                <xm:f>86</xm:f>
              </x14:cfvo>
              <x14:cfvo type="num">
                <xm:f>96</xm:f>
              </x14:cfvo>
              <x14:cfIcon iconSet="3Symbols2" iconId="0"/>
              <x14:cfIcon iconSet="3Signs" iconId="1"/>
              <x14:cfIcon iconSet="3Symbols2" iconId="2"/>
            </x14:iconSet>
          </x14:cfRule>
          <xm:sqref>R126</xm:sqref>
        </x14:conditionalFormatting>
        <x14:conditionalFormatting xmlns:xm="http://schemas.microsoft.com/office/excel/2006/main">
          <x14:cfRule type="iconSet" priority="1671" id="{DA5FF1BA-E8CF-471D-A91C-132F1AF1F784}">
            <x14:iconSet custom="1">
              <x14:cfvo type="percent">
                <xm:f>0</xm:f>
              </x14:cfvo>
              <x14:cfvo type="num">
                <xm:f>86</xm:f>
              </x14:cfvo>
              <x14:cfvo type="num">
                <xm:f>96</xm:f>
              </x14:cfvo>
              <x14:cfIcon iconSet="3Symbols2" iconId="0"/>
              <x14:cfIcon iconSet="3Signs" iconId="1"/>
              <x14:cfIcon iconSet="3Symbols2" iconId="2"/>
            </x14:iconSet>
          </x14:cfRule>
          <xm:sqref>R130</xm:sqref>
        </x14:conditionalFormatting>
        <x14:conditionalFormatting xmlns:xm="http://schemas.microsoft.com/office/excel/2006/main">
          <x14:cfRule type="iconSet" priority="1665" id="{F3491BAC-6EA5-4104-B4FC-240EAF57041C}">
            <x14:iconSet custom="1">
              <x14:cfvo type="percent">
                <xm:f>0</xm:f>
              </x14:cfvo>
              <x14:cfvo type="num">
                <xm:f>86</xm:f>
              </x14:cfvo>
              <x14:cfvo type="num">
                <xm:f>96</xm:f>
              </x14:cfvo>
              <x14:cfIcon iconSet="3Symbols2" iconId="0"/>
              <x14:cfIcon iconSet="3Signs" iconId="1"/>
              <x14:cfIcon iconSet="3Symbols2" iconId="2"/>
            </x14:iconSet>
          </x14:cfRule>
          <xm:sqref>R164</xm:sqref>
        </x14:conditionalFormatting>
        <x14:conditionalFormatting xmlns:xm="http://schemas.microsoft.com/office/excel/2006/main">
          <x14:cfRule type="iconSet" priority="1661" id="{3B9C893B-49E5-43F1-8972-6406F79A8639}">
            <x14:iconSet custom="1">
              <x14:cfvo type="percent">
                <xm:f>0</xm:f>
              </x14:cfvo>
              <x14:cfvo type="num">
                <xm:f>86</xm:f>
              </x14:cfvo>
              <x14:cfvo type="num">
                <xm:f>96</xm:f>
              </x14:cfvo>
              <x14:cfIcon iconSet="3Symbols2" iconId="0"/>
              <x14:cfIcon iconSet="3Signs" iconId="1"/>
              <x14:cfIcon iconSet="3Symbols2" iconId="2"/>
            </x14:iconSet>
          </x14:cfRule>
          <xm:sqref>R171</xm:sqref>
        </x14:conditionalFormatting>
        <x14:conditionalFormatting xmlns:xm="http://schemas.microsoft.com/office/excel/2006/main">
          <x14:cfRule type="iconSet" priority="1656" id="{8F322726-381D-42FF-8F2A-CB06B4370949}">
            <x14:iconSet custom="1">
              <x14:cfvo type="percent">
                <xm:f>0</xm:f>
              </x14:cfvo>
              <x14:cfvo type="num">
                <xm:f>86</xm:f>
              </x14:cfvo>
              <x14:cfvo type="num">
                <xm:f>96</xm:f>
              </x14:cfvo>
              <x14:cfIcon iconSet="3Symbols2" iconId="0"/>
              <x14:cfIcon iconSet="3Signs" iconId="1"/>
              <x14:cfIcon iconSet="3Symbols2" iconId="2"/>
            </x14:iconSet>
          </x14:cfRule>
          <xm:sqref>R175</xm:sqref>
        </x14:conditionalFormatting>
        <x14:conditionalFormatting xmlns:xm="http://schemas.microsoft.com/office/excel/2006/main">
          <x14:cfRule type="iconSet" priority="1650" id="{87807B9E-2BEC-45D2-8200-7220BCCE7D63}">
            <x14:iconSet custom="1">
              <x14:cfvo type="percent">
                <xm:f>0</xm:f>
              </x14:cfvo>
              <x14:cfvo type="num">
                <xm:f>86</xm:f>
              </x14:cfvo>
              <x14:cfvo type="num">
                <xm:f>96</xm:f>
              </x14:cfvo>
              <x14:cfIcon iconSet="3Symbols2" iconId="0"/>
              <x14:cfIcon iconSet="3Signs" iconId="1"/>
              <x14:cfIcon iconSet="3Symbols2" iconId="2"/>
            </x14:iconSet>
          </x14:cfRule>
          <xm:sqref>R208</xm:sqref>
        </x14:conditionalFormatting>
        <x14:conditionalFormatting xmlns:xm="http://schemas.microsoft.com/office/excel/2006/main">
          <x14:cfRule type="iconSet" priority="1646" id="{B9BB37ED-2DA3-4BEC-ADD8-B6DB6BB7B21F}">
            <x14:iconSet custom="1">
              <x14:cfvo type="percent">
                <xm:f>0</xm:f>
              </x14:cfvo>
              <x14:cfvo type="num">
                <xm:f>86</xm:f>
              </x14:cfvo>
              <x14:cfvo type="num">
                <xm:f>96</xm:f>
              </x14:cfvo>
              <x14:cfIcon iconSet="3Symbols2" iconId="0"/>
              <x14:cfIcon iconSet="3Signs" iconId="1"/>
              <x14:cfIcon iconSet="3Symbols2" iconId="2"/>
            </x14:iconSet>
          </x14:cfRule>
          <xm:sqref>R215</xm:sqref>
        </x14:conditionalFormatting>
        <x14:conditionalFormatting xmlns:xm="http://schemas.microsoft.com/office/excel/2006/main">
          <x14:cfRule type="iconSet" priority="1641" id="{9ED8F1CB-C93C-465D-9E25-951CAC140591}">
            <x14:iconSet custom="1">
              <x14:cfvo type="percent">
                <xm:f>0</xm:f>
              </x14:cfvo>
              <x14:cfvo type="num">
                <xm:f>86</xm:f>
              </x14:cfvo>
              <x14:cfvo type="num">
                <xm:f>96</xm:f>
              </x14:cfvo>
              <x14:cfIcon iconSet="3Symbols2" iconId="0"/>
              <x14:cfIcon iconSet="3Signs" iconId="1"/>
              <x14:cfIcon iconSet="3Symbols2" iconId="2"/>
            </x14:iconSet>
          </x14:cfRule>
          <xm:sqref>R219</xm:sqref>
        </x14:conditionalFormatting>
        <x14:conditionalFormatting xmlns:xm="http://schemas.microsoft.com/office/excel/2006/main">
          <x14:cfRule type="iconSet" priority="1635" id="{F4D90334-DE41-44DE-B200-1958649B516D}">
            <x14:iconSet custom="1">
              <x14:cfvo type="percent">
                <xm:f>0</xm:f>
              </x14:cfvo>
              <x14:cfvo type="num">
                <xm:f>86</xm:f>
              </x14:cfvo>
              <x14:cfvo type="num">
                <xm:f>96</xm:f>
              </x14:cfvo>
              <x14:cfIcon iconSet="3Symbols2" iconId="0"/>
              <x14:cfIcon iconSet="3Signs" iconId="1"/>
              <x14:cfIcon iconSet="3Symbols2" iconId="2"/>
            </x14:iconSet>
          </x14:cfRule>
          <xm:sqref>R253</xm:sqref>
        </x14:conditionalFormatting>
        <x14:conditionalFormatting xmlns:xm="http://schemas.microsoft.com/office/excel/2006/main">
          <x14:cfRule type="iconSet" priority="1631" id="{CA62F9CB-AAE3-4D3F-8C70-5FDE89AF52CA}">
            <x14:iconSet custom="1">
              <x14:cfvo type="percent">
                <xm:f>0</xm:f>
              </x14:cfvo>
              <x14:cfvo type="num">
                <xm:f>86</xm:f>
              </x14:cfvo>
              <x14:cfvo type="num">
                <xm:f>96</xm:f>
              </x14:cfvo>
              <x14:cfIcon iconSet="3Symbols2" iconId="0"/>
              <x14:cfIcon iconSet="3Signs" iconId="1"/>
              <x14:cfIcon iconSet="3Symbols2" iconId="2"/>
            </x14:iconSet>
          </x14:cfRule>
          <xm:sqref>R260</xm:sqref>
        </x14:conditionalFormatting>
        <x14:conditionalFormatting xmlns:xm="http://schemas.microsoft.com/office/excel/2006/main">
          <x14:cfRule type="iconSet" priority="1626" id="{562E0B66-802E-4308-B816-0ED1569C5988}">
            <x14:iconSet custom="1">
              <x14:cfvo type="percent">
                <xm:f>0</xm:f>
              </x14:cfvo>
              <x14:cfvo type="num">
                <xm:f>86</xm:f>
              </x14:cfvo>
              <x14:cfvo type="num">
                <xm:f>96</xm:f>
              </x14:cfvo>
              <x14:cfIcon iconSet="3Symbols2" iconId="0"/>
              <x14:cfIcon iconSet="3Signs" iconId="1"/>
              <x14:cfIcon iconSet="3Symbols2" iconId="2"/>
            </x14:iconSet>
          </x14:cfRule>
          <xm:sqref>R264</xm:sqref>
        </x14:conditionalFormatting>
        <x14:conditionalFormatting xmlns:xm="http://schemas.microsoft.com/office/excel/2006/main">
          <x14:cfRule type="iconSet" priority="1605" id="{0582CDC9-4B6E-47FD-9B52-33456DC91C7F}">
            <x14:iconSet custom="1">
              <x14:cfvo type="percent">
                <xm:f>0</xm:f>
              </x14:cfvo>
              <x14:cfvo type="num">
                <xm:f>86</xm:f>
              </x14:cfvo>
              <x14:cfvo type="num">
                <xm:f>96</xm:f>
              </x14:cfvo>
              <x14:cfIcon iconSet="3Symbols2" iconId="0"/>
              <x14:cfIcon iconSet="3Signs" iconId="1"/>
              <x14:cfIcon iconSet="3Symbols2" iconId="2"/>
            </x14:iconSet>
          </x14:cfRule>
          <xm:sqref>R298</xm:sqref>
        </x14:conditionalFormatting>
        <x14:conditionalFormatting xmlns:xm="http://schemas.microsoft.com/office/excel/2006/main">
          <x14:cfRule type="iconSet" priority="1601" id="{B4B76B39-7338-472C-87A2-04AC0A1E3A10}">
            <x14:iconSet custom="1">
              <x14:cfvo type="percent">
                <xm:f>0</xm:f>
              </x14:cfvo>
              <x14:cfvo type="num">
                <xm:f>86</xm:f>
              </x14:cfvo>
              <x14:cfvo type="num">
                <xm:f>96</xm:f>
              </x14:cfvo>
              <x14:cfIcon iconSet="3Symbols2" iconId="0"/>
              <x14:cfIcon iconSet="3Signs" iconId="1"/>
              <x14:cfIcon iconSet="3Symbols2" iconId="2"/>
            </x14:iconSet>
          </x14:cfRule>
          <xm:sqref>R305</xm:sqref>
        </x14:conditionalFormatting>
        <x14:conditionalFormatting xmlns:xm="http://schemas.microsoft.com/office/excel/2006/main">
          <x14:cfRule type="iconSet" priority="1596" id="{B14F0090-BFE6-40A6-A272-578253EDC71B}">
            <x14:iconSet custom="1">
              <x14:cfvo type="percent">
                <xm:f>0</xm:f>
              </x14:cfvo>
              <x14:cfvo type="num">
                <xm:f>86</xm:f>
              </x14:cfvo>
              <x14:cfvo type="num">
                <xm:f>96</xm:f>
              </x14:cfvo>
              <x14:cfIcon iconSet="3Symbols2" iconId="0"/>
              <x14:cfIcon iconSet="3Signs" iconId="1"/>
              <x14:cfIcon iconSet="3Symbols2" iconId="2"/>
            </x14:iconSet>
          </x14:cfRule>
          <xm:sqref>R309</xm:sqref>
        </x14:conditionalFormatting>
        <x14:conditionalFormatting xmlns:xm="http://schemas.microsoft.com/office/excel/2006/main">
          <x14:cfRule type="iconSet" priority="1590" id="{78D2C87A-7D20-4FEF-901E-FE57FAF7F2E7}">
            <x14:iconSet custom="1">
              <x14:cfvo type="percent">
                <xm:f>0</xm:f>
              </x14:cfvo>
              <x14:cfvo type="num">
                <xm:f>86</xm:f>
              </x14:cfvo>
              <x14:cfvo type="num">
                <xm:f>96</xm:f>
              </x14:cfvo>
              <x14:cfIcon iconSet="3Symbols2" iconId="0"/>
              <x14:cfIcon iconSet="3Signs" iconId="1"/>
              <x14:cfIcon iconSet="3Symbols2" iconId="2"/>
            </x14:iconSet>
          </x14:cfRule>
          <xm:sqref>R342</xm:sqref>
        </x14:conditionalFormatting>
        <x14:conditionalFormatting xmlns:xm="http://schemas.microsoft.com/office/excel/2006/main">
          <x14:cfRule type="iconSet" priority="1586" id="{3E4A274E-7DAA-4D0E-8490-4CD4D2930236}">
            <x14:iconSet custom="1">
              <x14:cfvo type="percent">
                <xm:f>0</xm:f>
              </x14:cfvo>
              <x14:cfvo type="num">
                <xm:f>86</xm:f>
              </x14:cfvo>
              <x14:cfvo type="num">
                <xm:f>96</xm:f>
              </x14:cfvo>
              <x14:cfIcon iconSet="3Symbols2" iconId="0"/>
              <x14:cfIcon iconSet="3Signs" iconId="1"/>
              <x14:cfIcon iconSet="3Symbols2" iconId="2"/>
            </x14:iconSet>
          </x14:cfRule>
          <xm:sqref>R349</xm:sqref>
        </x14:conditionalFormatting>
        <x14:conditionalFormatting xmlns:xm="http://schemas.microsoft.com/office/excel/2006/main">
          <x14:cfRule type="iconSet" priority="1581" id="{C3523137-AF4D-4941-A68A-BC7877266799}">
            <x14:iconSet custom="1">
              <x14:cfvo type="percent">
                <xm:f>0</xm:f>
              </x14:cfvo>
              <x14:cfvo type="num">
                <xm:f>86</xm:f>
              </x14:cfvo>
              <x14:cfvo type="num">
                <xm:f>96</xm:f>
              </x14:cfvo>
              <x14:cfIcon iconSet="3Symbols2" iconId="0"/>
              <x14:cfIcon iconSet="3Signs" iconId="1"/>
              <x14:cfIcon iconSet="3Symbols2" iconId="2"/>
            </x14:iconSet>
          </x14:cfRule>
          <xm:sqref>R353</xm:sqref>
        </x14:conditionalFormatting>
        <x14:conditionalFormatting xmlns:xm="http://schemas.microsoft.com/office/excel/2006/main">
          <x14:cfRule type="iconSet" priority="1920" id="{9452DC3C-129D-4D84-98FF-5E8BCAEC9E90}">
            <x14:iconSet custom="1">
              <x14:cfvo type="percent">
                <xm:f>0</xm:f>
              </x14:cfvo>
              <x14:cfvo type="num">
                <xm:f>86</xm:f>
              </x14:cfvo>
              <x14:cfvo type="num">
                <xm:f>96</xm:f>
              </x14:cfvo>
              <x14:cfIcon iconSet="3Symbols2" iconId="0"/>
              <x14:cfIcon iconSet="3Signs" iconId="1"/>
              <x14:cfIcon iconSet="3Symbols2" iconId="2"/>
            </x14:iconSet>
          </x14:cfRule>
          <xm:sqref>K30</xm:sqref>
        </x14:conditionalFormatting>
        <x14:conditionalFormatting xmlns:xm="http://schemas.microsoft.com/office/excel/2006/main">
          <x14:cfRule type="iconSet" priority="1916" id="{CB858690-40E8-402E-B775-3D9CD90949BB}">
            <x14:iconSet custom="1">
              <x14:cfvo type="percent">
                <xm:f>0</xm:f>
              </x14:cfvo>
              <x14:cfvo type="num">
                <xm:f>86</xm:f>
              </x14:cfvo>
              <x14:cfvo type="num">
                <xm:f>96</xm:f>
              </x14:cfvo>
              <x14:cfIcon iconSet="3Symbols2" iconId="0"/>
              <x14:cfIcon iconSet="3Signs" iconId="1"/>
              <x14:cfIcon iconSet="3Symbols2" iconId="2"/>
            </x14:iconSet>
          </x14:cfRule>
          <xm:sqref>K37</xm:sqref>
        </x14:conditionalFormatting>
        <x14:conditionalFormatting xmlns:xm="http://schemas.microsoft.com/office/excel/2006/main">
          <x14:cfRule type="iconSet" priority="1911" id="{8E8225AA-75C7-4B29-AAF1-0C7FE9FA37BF}">
            <x14:iconSet custom="1">
              <x14:cfvo type="percent">
                <xm:f>0</xm:f>
              </x14:cfvo>
              <x14:cfvo type="num">
                <xm:f>86</xm:f>
              </x14:cfvo>
              <x14:cfvo type="num">
                <xm:f>96</xm:f>
              </x14:cfvo>
              <x14:cfIcon iconSet="3Symbols2" iconId="0"/>
              <x14:cfIcon iconSet="3Signs" iconId="1"/>
              <x14:cfIcon iconSet="3Symbols2" iconId="2"/>
            </x14:iconSet>
          </x14:cfRule>
          <xm:sqref>K41</xm:sqref>
        </x14:conditionalFormatting>
        <x14:conditionalFormatting xmlns:xm="http://schemas.microsoft.com/office/excel/2006/main">
          <x14:cfRule type="iconSet" priority="1905" id="{D9288EEC-4790-4D63-9E04-0431AF6C60F1}">
            <x14:iconSet custom="1">
              <x14:cfvo type="percent">
                <xm:f>0</xm:f>
              </x14:cfvo>
              <x14:cfvo type="num">
                <xm:f>86</xm:f>
              </x14:cfvo>
              <x14:cfvo type="num">
                <xm:f>96</xm:f>
              </x14:cfvo>
              <x14:cfIcon iconSet="3Symbols2" iconId="0"/>
              <x14:cfIcon iconSet="3Signs" iconId="1"/>
              <x14:cfIcon iconSet="3Symbols2" iconId="2"/>
            </x14:iconSet>
          </x14:cfRule>
          <xm:sqref>K75</xm:sqref>
        </x14:conditionalFormatting>
        <x14:conditionalFormatting xmlns:xm="http://schemas.microsoft.com/office/excel/2006/main">
          <x14:cfRule type="iconSet" priority="1901" id="{F6B0AF94-664B-4252-A1A1-52ACBAF2DEFC}">
            <x14:iconSet custom="1">
              <x14:cfvo type="percent">
                <xm:f>0</xm:f>
              </x14:cfvo>
              <x14:cfvo type="num">
                <xm:f>86</xm:f>
              </x14:cfvo>
              <x14:cfvo type="num">
                <xm:f>96</xm:f>
              </x14:cfvo>
              <x14:cfIcon iconSet="3Symbols2" iconId="0"/>
              <x14:cfIcon iconSet="3Signs" iconId="1"/>
              <x14:cfIcon iconSet="3Symbols2" iconId="2"/>
            </x14:iconSet>
          </x14:cfRule>
          <xm:sqref>K82</xm:sqref>
        </x14:conditionalFormatting>
        <x14:conditionalFormatting xmlns:xm="http://schemas.microsoft.com/office/excel/2006/main">
          <x14:cfRule type="iconSet" priority="1896" id="{C6538799-2370-4FE9-97EC-C4BA2D707B49}">
            <x14:iconSet custom="1">
              <x14:cfvo type="percent">
                <xm:f>0</xm:f>
              </x14:cfvo>
              <x14:cfvo type="num">
                <xm:f>86</xm:f>
              </x14:cfvo>
              <x14:cfvo type="num">
                <xm:f>96</xm:f>
              </x14:cfvo>
              <x14:cfIcon iconSet="3Symbols2" iconId="0"/>
              <x14:cfIcon iconSet="3Signs" iconId="1"/>
              <x14:cfIcon iconSet="3Symbols2" iconId="2"/>
            </x14:iconSet>
          </x14:cfRule>
          <xm:sqref>K86</xm:sqref>
        </x14:conditionalFormatting>
        <x14:conditionalFormatting xmlns:xm="http://schemas.microsoft.com/office/excel/2006/main">
          <x14:cfRule type="iconSet" priority="1890" id="{A3F75F98-0FE9-4F9A-B296-FC19BA0FB828}">
            <x14:iconSet custom="1">
              <x14:cfvo type="percent">
                <xm:f>0</xm:f>
              </x14:cfvo>
              <x14:cfvo type="num">
                <xm:f>86</xm:f>
              </x14:cfvo>
              <x14:cfvo type="num">
                <xm:f>96</xm:f>
              </x14:cfvo>
              <x14:cfIcon iconSet="3Symbols2" iconId="0"/>
              <x14:cfIcon iconSet="3Signs" iconId="1"/>
              <x14:cfIcon iconSet="3Symbols2" iconId="2"/>
            </x14:iconSet>
          </x14:cfRule>
          <xm:sqref>K119</xm:sqref>
        </x14:conditionalFormatting>
        <x14:conditionalFormatting xmlns:xm="http://schemas.microsoft.com/office/excel/2006/main">
          <x14:cfRule type="iconSet" priority="1886" id="{9DF2BBC4-2691-446E-8799-7777E30E4DD7}">
            <x14:iconSet custom="1">
              <x14:cfvo type="percent">
                <xm:f>0</xm:f>
              </x14:cfvo>
              <x14:cfvo type="num">
                <xm:f>86</xm:f>
              </x14:cfvo>
              <x14:cfvo type="num">
                <xm:f>96</xm:f>
              </x14:cfvo>
              <x14:cfIcon iconSet="3Symbols2" iconId="0"/>
              <x14:cfIcon iconSet="3Signs" iconId="1"/>
              <x14:cfIcon iconSet="3Symbols2" iconId="2"/>
            </x14:iconSet>
          </x14:cfRule>
          <xm:sqref>K126</xm:sqref>
        </x14:conditionalFormatting>
        <x14:conditionalFormatting xmlns:xm="http://schemas.microsoft.com/office/excel/2006/main">
          <x14:cfRule type="iconSet" priority="1881" id="{2A958BD3-6B9C-445E-A04B-ECBA5DEF6395}">
            <x14:iconSet custom="1">
              <x14:cfvo type="percent">
                <xm:f>0</xm:f>
              </x14:cfvo>
              <x14:cfvo type="num">
                <xm:f>86</xm:f>
              </x14:cfvo>
              <x14:cfvo type="num">
                <xm:f>96</xm:f>
              </x14:cfvo>
              <x14:cfIcon iconSet="3Symbols2" iconId="0"/>
              <x14:cfIcon iconSet="3Signs" iconId="1"/>
              <x14:cfIcon iconSet="3Symbols2" iconId="2"/>
            </x14:iconSet>
          </x14:cfRule>
          <xm:sqref>K130</xm:sqref>
        </x14:conditionalFormatting>
        <x14:conditionalFormatting xmlns:xm="http://schemas.microsoft.com/office/excel/2006/main">
          <x14:cfRule type="iconSet" priority="1875" id="{0E319776-DDB1-4379-91A7-7EFE0EF9D665}">
            <x14:iconSet custom="1">
              <x14:cfvo type="percent">
                <xm:f>0</xm:f>
              </x14:cfvo>
              <x14:cfvo type="num">
                <xm:f>86</xm:f>
              </x14:cfvo>
              <x14:cfvo type="num">
                <xm:f>96</xm:f>
              </x14:cfvo>
              <x14:cfIcon iconSet="3Symbols2" iconId="0"/>
              <x14:cfIcon iconSet="3Signs" iconId="1"/>
              <x14:cfIcon iconSet="3Symbols2" iconId="2"/>
            </x14:iconSet>
          </x14:cfRule>
          <xm:sqref>K164</xm:sqref>
        </x14:conditionalFormatting>
        <x14:conditionalFormatting xmlns:xm="http://schemas.microsoft.com/office/excel/2006/main">
          <x14:cfRule type="iconSet" priority="1871" id="{6891C9E9-2F75-4CA2-B193-8FD2642C8C58}">
            <x14:iconSet custom="1">
              <x14:cfvo type="percent">
                <xm:f>0</xm:f>
              </x14:cfvo>
              <x14:cfvo type="num">
                <xm:f>86</xm:f>
              </x14:cfvo>
              <x14:cfvo type="num">
                <xm:f>96</xm:f>
              </x14:cfvo>
              <x14:cfIcon iconSet="3Symbols2" iconId="0"/>
              <x14:cfIcon iconSet="3Signs" iconId="1"/>
              <x14:cfIcon iconSet="3Symbols2" iconId="2"/>
            </x14:iconSet>
          </x14:cfRule>
          <xm:sqref>K171</xm:sqref>
        </x14:conditionalFormatting>
        <x14:conditionalFormatting xmlns:xm="http://schemas.microsoft.com/office/excel/2006/main">
          <x14:cfRule type="iconSet" priority="1866" id="{25A794E1-FD97-4497-A636-B83FECBFF782}">
            <x14:iconSet custom="1">
              <x14:cfvo type="percent">
                <xm:f>0</xm:f>
              </x14:cfvo>
              <x14:cfvo type="num">
                <xm:f>86</xm:f>
              </x14:cfvo>
              <x14:cfvo type="num">
                <xm:f>96</xm:f>
              </x14:cfvo>
              <x14:cfIcon iconSet="3Symbols2" iconId="0"/>
              <x14:cfIcon iconSet="3Signs" iconId="1"/>
              <x14:cfIcon iconSet="3Symbols2" iconId="2"/>
            </x14:iconSet>
          </x14:cfRule>
          <xm:sqref>K175</xm:sqref>
        </x14:conditionalFormatting>
        <x14:conditionalFormatting xmlns:xm="http://schemas.microsoft.com/office/excel/2006/main">
          <x14:cfRule type="iconSet" priority="1860" id="{65986261-016C-481E-98D3-ABED91FE4D00}">
            <x14:iconSet custom="1">
              <x14:cfvo type="percent">
                <xm:f>0</xm:f>
              </x14:cfvo>
              <x14:cfvo type="num">
                <xm:f>86</xm:f>
              </x14:cfvo>
              <x14:cfvo type="num">
                <xm:f>96</xm:f>
              </x14:cfvo>
              <x14:cfIcon iconSet="3Symbols2" iconId="0"/>
              <x14:cfIcon iconSet="3Signs" iconId="1"/>
              <x14:cfIcon iconSet="3Symbols2" iconId="2"/>
            </x14:iconSet>
          </x14:cfRule>
          <xm:sqref>K208</xm:sqref>
        </x14:conditionalFormatting>
        <x14:conditionalFormatting xmlns:xm="http://schemas.microsoft.com/office/excel/2006/main">
          <x14:cfRule type="iconSet" priority="1856" id="{D0164302-F78B-4A1A-91AF-404CD7988CE3}">
            <x14:iconSet custom="1">
              <x14:cfvo type="percent">
                <xm:f>0</xm:f>
              </x14:cfvo>
              <x14:cfvo type="num">
                <xm:f>86</xm:f>
              </x14:cfvo>
              <x14:cfvo type="num">
                <xm:f>96</xm:f>
              </x14:cfvo>
              <x14:cfIcon iconSet="3Symbols2" iconId="0"/>
              <x14:cfIcon iconSet="3Signs" iconId="1"/>
              <x14:cfIcon iconSet="3Symbols2" iconId="2"/>
            </x14:iconSet>
          </x14:cfRule>
          <xm:sqref>K215</xm:sqref>
        </x14:conditionalFormatting>
        <x14:conditionalFormatting xmlns:xm="http://schemas.microsoft.com/office/excel/2006/main">
          <x14:cfRule type="iconSet" priority="1851" id="{9A94154D-F0CC-4CAB-8ADA-0E87591CD1F8}">
            <x14:iconSet custom="1">
              <x14:cfvo type="percent">
                <xm:f>0</xm:f>
              </x14:cfvo>
              <x14:cfvo type="num">
                <xm:f>86</xm:f>
              </x14:cfvo>
              <x14:cfvo type="num">
                <xm:f>96</xm:f>
              </x14:cfvo>
              <x14:cfIcon iconSet="3Symbols2" iconId="0"/>
              <x14:cfIcon iconSet="3Signs" iconId="1"/>
              <x14:cfIcon iconSet="3Symbols2" iconId="2"/>
            </x14:iconSet>
          </x14:cfRule>
          <xm:sqref>K219</xm:sqref>
        </x14:conditionalFormatting>
        <x14:conditionalFormatting xmlns:xm="http://schemas.microsoft.com/office/excel/2006/main">
          <x14:cfRule type="iconSet" priority="1845" id="{0C406761-B70B-42AA-889D-930BD05C646C}">
            <x14:iconSet custom="1">
              <x14:cfvo type="percent">
                <xm:f>0</xm:f>
              </x14:cfvo>
              <x14:cfvo type="num">
                <xm:f>86</xm:f>
              </x14:cfvo>
              <x14:cfvo type="num">
                <xm:f>96</xm:f>
              </x14:cfvo>
              <x14:cfIcon iconSet="3Symbols2" iconId="0"/>
              <x14:cfIcon iconSet="3Signs" iconId="1"/>
              <x14:cfIcon iconSet="3Symbols2" iconId="2"/>
            </x14:iconSet>
          </x14:cfRule>
          <xm:sqref>K253</xm:sqref>
        </x14:conditionalFormatting>
        <x14:conditionalFormatting xmlns:xm="http://schemas.microsoft.com/office/excel/2006/main">
          <x14:cfRule type="iconSet" priority="1841" id="{0B0CA2C5-B37F-4E5B-A3D9-809D9D768B9E}">
            <x14:iconSet custom="1">
              <x14:cfvo type="percent">
                <xm:f>0</xm:f>
              </x14:cfvo>
              <x14:cfvo type="num">
                <xm:f>86</xm:f>
              </x14:cfvo>
              <x14:cfvo type="num">
                <xm:f>96</xm:f>
              </x14:cfvo>
              <x14:cfIcon iconSet="3Symbols2" iconId="0"/>
              <x14:cfIcon iconSet="3Signs" iconId="1"/>
              <x14:cfIcon iconSet="3Symbols2" iconId="2"/>
            </x14:iconSet>
          </x14:cfRule>
          <xm:sqref>K260</xm:sqref>
        </x14:conditionalFormatting>
        <x14:conditionalFormatting xmlns:xm="http://schemas.microsoft.com/office/excel/2006/main">
          <x14:cfRule type="iconSet" priority="1836" id="{8D71B9B1-695D-4E91-9F98-F7ECD1E60297}">
            <x14:iconSet custom="1">
              <x14:cfvo type="percent">
                <xm:f>0</xm:f>
              </x14:cfvo>
              <x14:cfvo type="num">
                <xm:f>86</xm:f>
              </x14:cfvo>
              <x14:cfvo type="num">
                <xm:f>96</xm:f>
              </x14:cfvo>
              <x14:cfIcon iconSet="3Symbols2" iconId="0"/>
              <x14:cfIcon iconSet="3Signs" iconId="1"/>
              <x14:cfIcon iconSet="3Symbols2" iconId="2"/>
            </x14:iconSet>
          </x14:cfRule>
          <xm:sqref>K264</xm:sqref>
        </x14:conditionalFormatting>
        <x14:conditionalFormatting xmlns:xm="http://schemas.microsoft.com/office/excel/2006/main">
          <x14:cfRule type="iconSet" priority="1815" id="{A2288D6E-CA50-4A2B-B066-37D75AB82DFE}">
            <x14:iconSet custom="1">
              <x14:cfvo type="percent">
                <xm:f>0</xm:f>
              </x14:cfvo>
              <x14:cfvo type="num">
                <xm:f>86</xm:f>
              </x14:cfvo>
              <x14:cfvo type="num">
                <xm:f>96</xm:f>
              </x14:cfvo>
              <x14:cfIcon iconSet="3Symbols2" iconId="0"/>
              <x14:cfIcon iconSet="3Signs" iconId="1"/>
              <x14:cfIcon iconSet="3Symbols2" iconId="2"/>
            </x14:iconSet>
          </x14:cfRule>
          <xm:sqref>K298</xm:sqref>
        </x14:conditionalFormatting>
        <x14:conditionalFormatting xmlns:xm="http://schemas.microsoft.com/office/excel/2006/main">
          <x14:cfRule type="iconSet" priority="1811" id="{EF1F79EA-9C1B-4E47-8336-11A9C1DF5BDF}">
            <x14:iconSet custom="1">
              <x14:cfvo type="percent">
                <xm:f>0</xm:f>
              </x14:cfvo>
              <x14:cfvo type="num">
                <xm:f>86</xm:f>
              </x14:cfvo>
              <x14:cfvo type="num">
                <xm:f>96</xm:f>
              </x14:cfvo>
              <x14:cfIcon iconSet="3Symbols2" iconId="0"/>
              <x14:cfIcon iconSet="3Signs" iconId="1"/>
              <x14:cfIcon iconSet="3Symbols2" iconId="2"/>
            </x14:iconSet>
          </x14:cfRule>
          <xm:sqref>K305</xm:sqref>
        </x14:conditionalFormatting>
        <x14:conditionalFormatting xmlns:xm="http://schemas.microsoft.com/office/excel/2006/main">
          <x14:cfRule type="iconSet" priority="1806" id="{A41470CC-3017-4F4C-8A81-105758C4D3E0}">
            <x14:iconSet custom="1">
              <x14:cfvo type="percent">
                <xm:f>0</xm:f>
              </x14:cfvo>
              <x14:cfvo type="num">
                <xm:f>86</xm:f>
              </x14:cfvo>
              <x14:cfvo type="num">
                <xm:f>96</xm:f>
              </x14:cfvo>
              <x14:cfIcon iconSet="3Symbols2" iconId="0"/>
              <x14:cfIcon iconSet="3Signs" iconId="1"/>
              <x14:cfIcon iconSet="3Symbols2" iconId="2"/>
            </x14:iconSet>
          </x14:cfRule>
          <xm:sqref>K309</xm:sqref>
        </x14:conditionalFormatting>
        <x14:conditionalFormatting xmlns:xm="http://schemas.microsoft.com/office/excel/2006/main">
          <x14:cfRule type="iconSet" priority="1800" id="{C93601EB-328F-4B0A-B431-34A97A28C906}">
            <x14:iconSet custom="1">
              <x14:cfvo type="percent">
                <xm:f>0</xm:f>
              </x14:cfvo>
              <x14:cfvo type="num">
                <xm:f>86</xm:f>
              </x14:cfvo>
              <x14:cfvo type="num">
                <xm:f>96</xm:f>
              </x14:cfvo>
              <x14:cfIcon iconSet="3Symbols2" iconId="0"/>
              <x14:cfIcon iconSet="3Signs" iconId="1"/>
              <x14:cfIcon iconSet="3Symbols2" iconId="2"/>
            </x14:iconSet>
          </x14:cfRule>
          <xm:sqref>K342</xm:sqref>
        </x14:conditionalFormatting>
        <x14:conditionalFormatting xmlns:xm="http://schemas.microsoft.com/office/excel/2006/main">
          <x14:cfRule type="iconSet" priority="1796" id="{EEA6A3F3-0141-41CD-89E4-7C0D197935F1}">
            <x14:iconSet custom="1">
              <x14:cfvo type="percent">
                <xm:f>0</xm:f>
              </x14:cfvo>
              <x14:cfvo type="num">
                <xm:f>86</xm:f>
              </x14:cfvo>
              <x14:cfvo type="num">
                <xm:f>96</xm:f>
              </x14:cfvo>
              <x14:cfIcon iconSet="3Symbols2" iconId="0"/>
              <x14:cfIcon iconSet="3Signs" iconId="1"/>
              <x14:cfIcon iconSet="3Symbols2" iconId="2"/>
            </x14:iconSet>
          </x14:cfRule>
          <xm:sqref>K349</xm:sqref>
        </x14:conditionalFormatting>
        <x14:conditionalFormatting xmlns:xm="http://schemas.microsoft.com/office/excel/2006/main">
          <x14:cfRule type="iconSet" priority="1791" id="{0B9765E7-CBCC-49A0-AD30-0404684D8E80}">
            <x14:iconSet custom="1">
              <x14:cfvo type="percent">
                <xm:f>0</xm:f>
              </x14:cfvo>
              <x14:cfvo type="num">
                <xm:f>86</xm:f>
              </x14:cfvo>
              <x14:cfvo type="num">
                <xm:f>96</xm:f>
              </x14:cfvo>
              <x14:cfIcon iconSet="3Symbols2" iconId="0"/>
              <x14:cfIcon iconSet="3Signs" iconId="1"/>
              <x14:cfIcon iconSet="3Symbols2" iconId="2"/>
            </x14:iconSet>
          </x14:cfRule>
          <xm:sqref>K353</xm:sqref>
        </x14:conditionalFormatting>
        <x14:conditionalFormatting xmlns:xm="http://schemas.microsoft.com/office/excel/2006/main">
          <x14:cfRule type="iconSet" priority="1500" id="{8075F81F-4A94-4B6C-B3C5-CE19FE12C650}">
            <x14:iconSet custom="1">
              <x14:cfvo type="percent">
                <xm:f>0</xm:f>
              </x14:cfvo>
              <x14:cfvo type="num">
                <xm:f>86</xm:f>
              </x14:cfvo>
              <x14:cfvo type="num">
                <xm:f>96</xm:f>
              </x14:cfvo>
              <x14:cfIcon iconSet="3Symbols2" iconId="0"/>
              <x14:cfIcon iconSet="3Signs" iconId="1"/>
              <x14:cfIcon iconSet="3Symbols2" iconId="2"/>
            </x14:iconSet>
          </x14:cfRule>
          <xm:sqref>Y30</xm:sqref>
        </x14:conditionalFormatting>
        <x14:conditionalFormatting xmlns:xm="http://schemas.microsoft.com/office/excel/2006/main">
          <x14:cfRule type="iconSet" priority="1496" id="{F1CAFD96-5E35-4FC8-BC3C-F2BA584433F8}">
            <x14:iconSet custom="1">
              <x14:cfvo type="percent">
                <xm:f>0</xm:f>
              </x14:cfvo>
              <x14:cfvo type="num">
                <xm:f>86</xm:f>
              </x14:cfvo>
              <x14:cfvo type="num">
                <xm:f>96</xm:f>
              </x14:cfvo>
              <x14:cfIcon iconSet="3Symbols2" iconId="0"/>
              <x14:cfIcon iconSet="3Signs" iconId="1"/>
              <x14:cfIcon iconSet="3Symbols2" iconId="2"/>
            </x14:iconSet>
          </x14:cfRule>
          <xm:sqref>Y37</xm:sqref>
        </x14:conditionalFormatting>
        <x14:conditionalFormatting xmlns:xm="http://schemas.microsoft.com/office/excel/2006/main">
          <x14:cfRule type="iconSet" priority="1491" id="{08A554D5-152C-467D-AA9E-48AF8C40EA82}">
            <x14:iconSet custom="1">
              <x14:cfvo type="percent">
                <xm:f>0</xm:f>
              </x14:cfvo>
              <x14:cfvo type="num">
                <xm:f>86</xm:f>
              </x14:cfvo>
              <x14:cfvo type="num">
                <xm:f>96</xm:f>
              </x14:cfvo>
              <x14:cfIcon iconSet="3Symbols2" iconId="0"/>
              <x14:cfIcon iconSet="3Signs" iconId="1"/>
              <x14:cfIcon iconSet="3Symbols2" iconId="2"/>
            </x14:iconSet>
          </x14:cfRule>
          <xm:sqref>Y41</xm:sqref>
        </x14:conditionalFormatting>
        <x14:conditionalFormatting xmlns:xm="http://schemas.microsoft.com/office/excel/2006/main">
          <x14:cfRule type="iconSet" priority="1485" id="{A53CB40E-22CC-4946-B64E-F8F53C37C0FC}">
            <x14:iconSet custom="1">
              <x14:cfvo type="percent">
                <xm:f>0</xm:f>
              </x14:cfvo>
              <x14:cfvo type="num">
                <xm:f>86</xm:f>
              </x14:cfvo>
              <x14:cfvo type="num">
                <xm:f>96</xm:f>
              </x14:cfvo>
              <x14:cfIcon iconSet="3Symbols2" iconId="0"/>
              <x14:cfIcon iconSet="3Signs" iconId="1"/>
              <x14:cfIcon iconSet="3Symbols2" iconId="2"/>
            </x14:iconSet>
          </x14:cfRule>
          <xm:sqref>Y75</xm:sqref>
        </x14:conditionalFormatting>
        <x14:conditionalFormatting xmlns:xm="http://schemas.microsoft.com/office/excel/2006/main">
          <x14:cfRule type="iconSet" priority="1481" id="{753EDE9F-DD8C-4F77-844B-869D04BCAF41}">
            <x14:iconSet custom="1">
              <x14:cfvo type="percent">
                <xm:f>0</xm:f>
              </x14:cfvo>
              <x14:cfvo type="num">
                <xm:f>86</xm:f>
              </x14:cfvo>
              <x14:cfvo type="num">
                <xm:f>96</xm:f>
              </x14:cfvo>
              <x14:cfIcon iconSet="3Symbols2" iconId="0"/>
              <x14:cfIcon iconSet="3Signs" iconId="1"/>
              <x14:cfIcon iconSet="3Symbols2" iconId="2"/>
            </x14:iconSet>
          </x14:cfRule>
          <xm:sqref>Y82</xm:sqref>
        </x14:conditionalFormatting>
        <x14:conditionalFormatting xmlns:xm="http://schemas.microsoft.com/office/excel/2006/main">
          <x14:cfRule type="iconSet" priority="1476" id="{1D9CDE74-6558-4BC4-BCE7-18B3DB60109B}">
            <x14:iconSet custom="1">
              <x14:cfvo type="percent">
                <xm:f>0</xm:f>
              </x14:cfvo>
              <x14:cfvo type="num">
                <xm:f>86</xm:f>
              </x14:cfvo>
              <x14:cfvo type="num">
                <xm:f>96</xm:f>
              </x14:cfvo>
              <x14:cfIcon iconSet="3Symbols2" iconId="0"/>
              <x14:cfIcon iconSet="3Signs" iconId="1"/>
              <x14:cfIcon iconSet="3Symbols2" iconId="2"/>
            </x14:iconSet>
          </x14:cfRule>
          <xm:sqref>Y86</xm:sqref>
        </x14:conditionalFormatting>
        <x14:conditionalFormatting xmlns:xm="http://schemas.microsoft.com/office/excel/2006/main">
          <x14:cfRule type="iconSet" priority="1470" id="{26DA8799-EDA5-4ACF-A069-39E6731C1939}">
            <x14:iconSet custom="1">
              <x14:cfvo type="percent">
                <xm:f>0</xm:f>
              </x14:cfvo>
              <x14:cfvo type="num">
                <xm:f>86</xm:f>
              </x14:cfvo>
              <x14:cfvo type="num">
                <xm:f>96</xm:f>
              </x14:cfvo>
              <x14:cfIcon iconSet="3Symbols2" iconId="0"/>
              <x14:cfIcon iconSet="3Signs" iconId="1"/>
              <x14:cfIcon iconSet="3Symbols2" iconId="2"/>
            </x14:iconSet>
          </x14:cfRule>
          <xm:sqref>Y119</xm:sqref>
        </x14:conditionalFormatting>
        <x14:conditionalFormatting xmlns:xm="http://schemas.microsoft.com/office/excel/2006/main">
          <x14:cfRule type="iconSet" priority="1466" id="{CA98A35D-09D4-4AA3-9E94-CEA18664111D}">
            <x14:iconSet custom="1">
              <x14:cfvo type="percent">
                <xm:f>0</xm:f>
              </x14:cfvo>
              <x14:cfvo type="num">
                <xm:f>86</xm:f>
              </x14:cfvo>
              <x14:cfvo type="num">
                <xm:f>96</xm:f>
              </x14:cfvo>
              <x14:cfIcon iconSet="3Symbols2" iconId="0"/>
              <x14:cfIcon iconSet="3Signs" iconId="1"/>
              <x14:cfIcon iconSet="3Symbols2" iconId="2"/>
            </x14:iconSet>
          </x14:cfRule>
          <xm:sqref>Y126</xm:sqref>
        </x14:conditionalFormatting>
        <x14:conditionalFormatting xmlns:xm="http://schemas.microsoft.com/office/excel/2006/main">
          <x14:cfRule type="iconSet" priority="1461" id="{3BC9DB46-AB71-4F93-9C0B-307D302757DE}">
            <x14:iconSet custom="1">
              <x14:cfvo type="percent">
                <xm:f>0</xm:f>
              </x14:cfvo>
              <x14:cfvo type="num">
                <xm:f>86</xm:f>
              </x14:cfvo>
              <x14:cfvo type="num">
                <xm:f>96</xm:f>
              </x14:cfvo>
              <x14:cfIcon iconSet="3Symbols2" iconId="0"/>
              <x14:cfIcon iconSet="3Signs" iconId="1"/>
              <x14:cfIcon iconSet="3Symbols2" iconId="2"/>
            </x14:iconSet>
          </x14:cfRule>
          <xm:sqref>Y130</xm:sqref>
        </x14:conditionalFormatting>
        <x14:conditionalFormatting xmlns:xm="http://schemas.microsoft.com/office/excel/2006/main">
          <x14:cfRule type="iconSet" priority="1455" id="{713E34FD-A8B6-4018-A05D-CBD74E16CF54}">
            <x14:iconSet custom="1">
              <x14:cfvo type="percent">
                <xm:f>0</xm:f>
              </x14:cfvo>
              <x14:cfvo type="num">
                <xm:f>86</xm:f>
              </x14:cfvo>
              <x14:cfvo type="num">
                <xm:f>96</xm:f>
              </x14:cfvo>
              <x14:cfIcon iconSet="3Symbols2" iconId="0"/>
              <x14:cfIcon iconSet="3Signs" iconId="1"/>
              <x14:cfIcon iconSet="3Symbols2" iconId="2"/>
            </x14:iconSet>
          </x14:cfRule>
          <xm:sqref>Y164</xm:sqref>
        </x14:conditionalFormatting>
        <x14:conditionalFormatting xmlns:xm="http://schemas.microsoft.com/office/excel/2006/main">
          <x14:cfRule type="iconSet" priority="1451" id="{201D058C-4782-4F6C-B899-BEC9ADF28C22}">
            <x14:iconSet custom="1">
              <x14:cfvo type="percent">
                <xm:f>0</xm:f>
              </x14:cfvo>
              <x14:cfvo type="num">
                <xm:f>86</xm:f>
              </x14:cfvo>
              <x14:cfvo type="num">
                <xm:f>96</xm:f>
              </x14:cfvo>
              <x14:cfIcon iconSet="3Symbols2" iconId="0"/>
              <x14:cfIcon iconSet="3Signs" iconId="1"/>
              <x14:cfIcon iconSet="3Symbols2" iconId="2"/>
            </x14:iconSet>
          </x14:cfRule>
          <xm:sqref>Y171</xm:sqref>
        </x14:conditionalFormatting>
        <x14:conditionalFormatting xmlns:xm="http://schemas.microsoft.com/office/excel/2006/main">
          <x14:cfRule type="iconSet" priority="1446" id="{2E3B7825-1477-4CC1-8CA3-5092EE44A792}">
            <x14:iconSet custom="1">
              <x14:cfvo type="percent">
                <xm:f>0</xm:f>
              </x14:cfvo>
              <x14:cfvo type="num">
                <xm:f>86</xm:f>
              </x14:cfvo>
              <x14:cfvo type="num">
                <xm:f>96</xm:f>
              </x14:cfvo>
              <x14:cfIcon iconSet="3Symbols2" iconId="0"/>
              <x14:cfIcon iconSet="3Signs" iconId="1"/>
              <x14:cfIcon iconSet="3Symbols2" iconId="2"/>
            </x14:iconSet>
          </x14:cfRule>
          <xm:sqref>Y175</xm:sqref>
        </x14:conditionalFormatting>
        <x14:conditionalFormatting xmlns:xm="http://schemas.microsoft.com/office/excel/2006/main">
          <x14:cfRule type="iconSet" priority="1440" id="{B462F7D3-CFFC-4FAB-98A3-EEA185901F49}">
            <x14:iconSet custom="1">
              <x14:cfvo type="percent">
                <xm:f>0</xm:f>
              </x14:cfvo>
              <x14:cfvo type="num">
                <xm:f>86</xm:f>
              </x14:cfvo>
              <x14:cfvo type="num">
                <xm:f>96</xm:f>
              </x14:cfvo>
              <x14:cfIcon iconSet="3Symbols2" iconId="0"/>
              <x14:cfIcon iconSet="3Signs" iconId="1"/>
              <x14:cfIcon iconSet="3Symbols2" iconId="2"/>
            </x14:iconSet>
          </x14:cfRule>
          <xm:sqref>Y208</xm:sqref>
        </x14:conditionalFormatting>
        <x14:conditionalFormatting xmlns:xm="http://schemas.microsoft.com/office/excel/2006/main">
          <x14:cfRule type="iconSet" priority="1436" id="{AA960564-7EF1-436B-A998-47904CE0A501}">
            <x14:iconSet custom="1">
              <x14:cfvo type="percent">
                <xm:f>0</xm:f>
              </x14:cfvo>
              <x14:cfvo type="num">
                <xm:f>86</xm:f>
              </x14:cfvo>
              <x14:cfvo type="num">
                <xm:f>96</xm:f>
              </x14:cfvo>
              <x14:cfIcon iconSet="3Symbols2" iconId="0"/>
              <x14:cfIcon iconSet="3Signs" iconId="1"/>
              <x14:cfIcon iconSet="3Symbols2" iconId="2"/>
            </x14:iconSet>
          </x14:cfRule>
          <xm:sqref>Y215</xm:sqref>
        </x14:conditionalFormatting>
        <x14:conditionalFormatting xmlns:xm="http://schemas.microsoft.com/office/excel/2006/main">
          <x14:cfRule type="iconSet" priority="1431" id="{EA5F2FD8-16E2-4D87-AFE6-27B341E087DA}">
            <x14:iconSet custom="1">
              <x14:cfvo type="percent">
                <xm:f>0</xm:f>
              </x14:cfvo>
              <x14:cfvo type="num">
                <xm:f>86</xm:f>
              </x14:cfvo>
              <x14:cfvo type="num">
                <xm:f>96</xm:f>
              </x14:cfvo>
              <x14:cfIcon iconSet="3Symbols2" iconId="0"/>
              <x14:cfIcon iconSet="3Signs" iconId="1"/>
              <x14:cfIcon iconSet="3Symbols2" iconId="2"/>
            </x14:iconSet>
          </x14:cfRule>
          <xm:sqref>Y219</xm:sqref>
        </x14:conditionalFormatting>
        <x14:conditionalFormatting xmlns:xm="http://schemas.microsoft.com/office/excel/2006/main">
          <x14:cfRule type="iconSet" priority="1425" id="{0D8750ED-E08C-477D-99CB-7FD5BBE43901}">
            <x14:iconSet custom="1">
              <x14:cfvo type="percent">
                <xm:f>0</xm:f>
              </x14:cfvo>
              <x14:cfvo type="num">
                <xm:f>86</xm:f>
              </x14:cfvo>
              <x14:cfvo type="num">
                <xm:f>96</xm:f>
              </x14:cfvo>
              <x14:cfIcon iconSet="3Symbols2" iconId="0"/>
              <x14:cfIcon iconSet="3Signs" iconId="1"/>
              <x14:cfIcon iconSet="3Symbols2" iconId="2"/>
            </x14:iconSet>
          </x14:cfRule>
          <xm:sqref>Y253</xm:sqref>
        </x14:conditionalFormatting>
        <x14:conditionalFormatting xmlns:xm="http://schemas.microsoft.com/office/excel/2006/main">
          <x14:cfRule type="iconSet" priority="1421" id="{3545FDBC-D74E-4A29-960A-15EC608618CC}">
            <x14:iconSet custom="1">
              <x14:cfvo type="percent">
                <xm:f>0</xm:f>
              </x14:cfvo>
              <x14:cfvo type="num">
                <xm:f>86</xm:f>
              </x14:cfvo>
              <x14:cfvo type="num">
                <xm:f>96</xm:f>
              </x14:cfvo>
              <x14:cfIcon iconSet="3Symbols2" iconId="0"/>
              <x14:cfIcon iconSet="3Signs" iconId="1"/>
              <x14:cfIcon iconSet="3Symbols2" iconId="2"/>
            </x14:iconSet>
          </x14:cfRule>
          <xm:sqref>Y260</xm:sqref>
        </x14:conditionalFormatting>
        <x14:conditionalFormatting xmlns:xm="http://schemas.microsoft.com/office/excel/2006/main">
          <x14:cfRule type="iconSet" priority="1416" id="{1B5FF8D5-407F-4411-A41C-0606FA7AEF3E}">
            <x14:iconSet custom="1">
              <x14:cfvo type="percent">
                <xm:f>0</xm:f>
              </x14:cfvo>
              <x14:cfvo type="num">
                <xm:f>86</xm:f>
              </x14:cfvo>
              <x14:cfvo type="num">
                <xm:f>96</xm:f>
              </x14:cfvo>
              <x14:cfIcon iconSet="3Symbols2" iconId="0"/>
              <x14:cfIcon iconSet="3Signs" iconId="1"/>
              <x14:cfIcon iconSet="3Symbols2" iconId="2"/>
            </x14:iconSet>
          </x14:cfRule>
          <xm:sqref>Y264</xm:sqref>
        </x14:conditionalFormatting>
        <x14:conditionalFormatting xmlns:xm="http://schemas.microsoft.com/office/excel/2006/main">
          <x14:cfRule type="iconSet" priority="1395" id="{70C7496C-DD7A-41AE-A354-B0B5E180F2FD}">
            <x14:iconSet custom="1">
              <x14:cfvo type="percent">
                <xm:f>0</xm:f>
              </x14:cfvo>
              <x14:cfvo type="num">
                <xm:f>86</xm:f>
              </x14:cfvo>
              <x14:cfvo type="num">
                <xm:f>96</xm:f>
              </x14:cfvo>
              <x14:cfIcon iconSet="3Symbols2" iconId="0"/>
              <x14:cfIcon iconSet="3Signs" iconId="1"/>
              <x14:cfIcon iconSet="3Symbols2" iconId="2"/>
            </x14:iconSet>
          </x14:cfRule>
          <xm:sqref>Y298</xm:sqref>
        </x14:conditionalFormatting>
        <x14:conditionalFormatting xmlns:xm="http://schemas.microsoft.com/office/excel/2006/main">
          <x14:cfRule type="iconSet" priority="1391" id="{92877A1F-622D-4BB7-9C87-9A2991C6E690}">
            <x14:iconSet custom="1">
              <x14:cfvo type="percent">
                <xm:f>0</xm:f>
              </x14:cfvo>
              <x14:cfvo type="num">
                <xm:f>86</xm:f>
              </x14:cfvo>
              <x14:cfvo type="num">
                <xm:f>96</xm:f>
              </x14:cfvo>
              <x14:cfIcon iconSet="3Symbols2" iconId="0"/>
              <x14:cfIcon iconSet="3Signs" iconId="1"/>
              <x14:cfIcon iconSet="3Symbols2" iconId="2"/>
            </x14:iconSet>
          </x14:cfRule>
          <xm:sqref>Y305</xm:sqref>
        </x14:conditionalFormatting>
        <x14:conditionalFormatting xmlns:xm="http://schemas.microsoft.com/office/excel/2006/main">
          <x14:cfRule type="iconSet" priority="1386" id="{0D2A8B61-1D5C-49EE-830F-ED653863AAD8}">
            <x14:iconSet custom="1">
              <x14:cfvo type="percent">
                <xm:f>0</xm:f>
              </x14:cfvo>
              <x14:cfvo type="num">
                <xm:f>86</xm:f>
              </x14:cfvo>
              <x14:cfvo type="num">
                <xm:f>96</xm:f>
              </x14:cfvo>
              <x14:cfIcon iconSet="3Symbols2" iconId="0"/>
              <x14:cfIcon iconSet="3Signs" iconId="1"/>
              <x14:cfIcon iconSet="3Symbols2" iconId="2"/>
            </x14:iconSet>
          </x14:cfRule>
          <xm:sqref>Y309</xm:sqref>
        </x14:conditionalFormatting>
        <x14:conditionalFormatting xmlns:xm="http://schemas.microsoft.com/office/excel/2006/main">
          <x14:cfRule type="iconSet" priority="1380" id="{8FC4DB2E-E568-4F63-903C-980E18B274FC}">
            <x14:iconSet custom="1">
              <x14:cfvo type="percent">
                <xm:f>0</xm:f>
              </x14:cfvo>
              <x14:cfvo type="num">
                <xm:f>86</xm:f>
              </x14:cfvo>
              <x14:cfvo type="num">
                <xm:f>96</xm:f>
              </x14:cfvo>
              <x14:cfIcon iconSet="3Symbols2" iconId="0"/>
              <x14:cfIcon iconSet="3Signs" iconId="1"/>
              <x14:cfIcon iconSet="3Symbols2" iconId="2"/>
            </x14:iconSet>
          </x14:cfRule>
          <xm:sqref>Y342</xm:sqref>
        </x14:conditionalFormatting>
        <x14:conditionalFormatting xmlns:xm="http://schemas.microsoft.com/office/excel/2006/main">
          <x14:cfRule type="iconSet" priority="1376" id="{45E57E77-5D5A-4609-B158-FBE756F1F6D2}">
            <x14:iconSet custom="1">
              <x14:cfvo type="percent">
                <xm:f>0</xm:f>
              </x14:cfvo>
              <x14:cfvo type="num">
                <xm:f>86</xm:f>
              </x14:cfvo>
              <x14:cfvo type="num">
                <xm:f>96</xm:f>
              </x14:cfvo>
              <x14:cfIcon iconSet="3Symbols2" iconId="0"/>
              <x14:cfIcon iconSet="3Signs" iconId="1"/>
              <x14:cfIcon iconSet="3Symbols2" iconId="2"/>
            </x14:iconSet>
          </x14:cfRule>
          <xm:sqref>Y349</xm:sqref>
        </x14:conditionalFormatting>
        <x14:conditionalFormatting xmlns:xm="http://schemas.microsoft.com/office/excel/2006/main">
          <x14:cfRule type="iconSet" priority="1371" id="{EBF705BC-82B9-4637-A11A-4022CE8AF62A}">
            <x14:iconSet custom="1">
              <x14:cfvo type="percent">
                <xm:f>0</xm:f>
              </x14:cfvo>
              <x14:cfvo type="num">
                <xm:f>86</xm:f>
              </x14:cfvo>
              <x14:cfvo type="num">
                <xm:f>96</xm:f>
              </x14:cfvo>
              <x14:cfIcon iconSet="3Symbols2" iconId="0"/>
              <x14:cfIcon iconSet="3Signs" iconId="1"/>
              <x14:cfIcon iconSet="3Symbols2" iconId="2"/>
            </x14:iconSet>
          </x14:cfRule>
          <xm:sqref>Y353</xm:sqref>
        </x14:conditionalFormatting>
        <x14:conditionalFormatting xmlns:xm="http://schemas.microsoft.com/office/excel/2006/main">
          <x14:cfRule type="iconSet" priority="1290" id="{0DB0F453-3225-4382-923A-A6A8FA835874}">
            <x14:iconSet custom="1">
              <x14:cfvo type="percent">
                <xm:f>0</xm:f>
              </x14:cfvo>
              <x14:cfvo type="num">
                <xm:f>86</xm:f>
              </x14:cfvo>
              <x14:cfvo type="num">
                <xm:f>96</xm:f>
              </x14:cfvo>
              <x14:cfIcon iconSet="3Symbols2" iconId="0"/>
              <x14:cfIcon iconSet="3Signs" iconId="1"/>
              <x14:cfIcon iconSet="3Symbols2" iconId="2"/>
            </x14:iconSet>
          </x14:cfRule>
          <xm:sqref>AF30</xm:sqref>
        </x14:conditionalFormatting>
        <x14:conditionalFormatting xmlns:xm="http://schemas.microsoft.com/office/excel/2006/main">
          <x14:cfRule type="iconSet" priority="1286" id="{716624F8-4838-4C12-85BE-09C5C68E5ACC}">
            <x14:iconSet custom="1">
              <x14:cfvo type="percent">
                <xm:f>0</xm:f>
              </x14:cfvo>
              <x14:cfvo type="num">
                <xm:f>86</xm:f>
              </x14:cfvo>
              <x14:cfvo type="num">
                <xm:f>96</xm:f>
              </x14:cfvo>
              <x14:cfIcon iconSet="3Symbols2" iconId="0"/>
              <x14:cfIcon iconSet="3Signs" iconId="1"/>
              <x14:cfIcon iconSet="3Symbols2" iconId="2"/>
            </x14:iconSet>
          </x14:cfRule>
          <xm:sqref>AF37</xm:sqref>
        </x14:conditionalFormatting>
        <x14:conditionalFormatting xmlns:xm="http://schemas.microsoft.com/office/excel/2006/main">
          <x14:cfRule type="iconSet" priority="1281" id="{6F03F344-8342-48B1-8501-3036C200F8C2}">
            <x14:iconSet custom="1">
              <x14:cfvo type="percent">
                <xm:f>0</xm:f>
              </x14:cfvo>
              <x14:cfvo type="num">
                <xm:f>86</xm:f>
              </x14:cfvo>
              <x14:cfvo type="num">
                <xm:f>96</xm:f>
              </x14:cfvo>
              <x14:cfIcon iconSet="3Symbols2" iconId="0"/>
              <x14:cfIcon iconSet="3Signs" iconId="1"/>
              <x14:cfIcon iconSet="3Symbols2" iconId="2"/>
            </x14:iconSet>
          </x14:cfRule>
          <xm:sqref>AF41</xm:sqref>
        </x14:conditionalFormatting>
        <x14:conditionalFormatting xmlns:xm="http://schemas.microsoft.com/office/excel/2006/main">
          <x14:cfRule type="iconSet" priority="1275" id="{18B9CFB1-7B61-46FA-8C1D-5C0EEAA7A09B}">
            <x14:iconSet custom="1">
              <x14:cfvo type="percent">
                <xm:f>0</xm:f>
              </x14:cfvo>
              <x14:cfvo type="num">
                <xm:f>86</xm:f>
              </x14:cfvo>
              <x14:cfvo type="num">
                <xm:f>96</xm:f>
              </x14:cfvo>
              <x14:cfIcon iconSet="3Symbols2" iconId="0"/>
              <x14:cfIcon iconSet="3Signs" iconId="1"/>
              <x14:cfIcon iconSet="3Symbols2" iconId="2"/>
            </x14:iconSet>
          </x14:cfRule>
          <xm:sqref>AF75</xm:sqref>
        </x14:conditionalFormatting>
        <x14:conditionalFormatting xmlns:xm="http://schemas.microsoft.com/office/excel/2006/main">
          <x14:cfRule type="iconSet" priority="1271" id="{492DCAEB-C1BF-49B8-9128-1F34BD9BF58D}">
            <x14:iconSet custom="1">
              <x14:cfvo type="percent">
                <xm:f>0</xm:f>
              </x14:cfvo>
              <x14:cfvo type="num">
                <xm:f>86</xm:f>
              </x14:cfvo>
              <x14:cfvo type="num">
                <xm:f>96</xm:f>
              </x14:cfvo>
              <x14:cfIcon iconSet="3Symbols2" iconId="0"/>
              <x14:cfIcon iconSet="3Signs" iconId="1"/>
              <x14:cfIcon iconSet="3Symbols2" iconId="2"/>
            </x14:iconSet>
          </x14:cfRule>
          <xm:sqref>AF82</xm:sqref>
        </x14:conditionalFormatting>
        <x14:conditionalFormatting xmlns:xm="http://schemas.microsoft.com/office/excel/2006/main">
          <x14:cfRule type="iconSet" priority="1266" id="{2AAD3836-5F09-433B-A800-E1FCFAE24F1B}">
            <x14:iconSet custom="1">
              <x14:cfvo type="percent">
                <xm:f>0</xm:f>
              </x14:cfvo>
              <x14:cfvo type="num">
                <xm:f>86</xm:f>
              </x14:cfvo>
              <x14:cfvo type="num">
                <xm:f>96</xm:f>
              </x14:cfvo>
              <x14:cfIcon iconSet="3Symbols2" iconId="0"/>
              <x14:cfIcon iconSet="3Signs" iconId="1"/>
              <x14:cfIcon iconSet="3Symbols2" iconId="2"/>
            </x14:iconSet>
          </x14:cfRule>
          <xm:sqref>AF86</xm:sqref>
        </x14:conditionalFormatting>
        <x14:conditionalFormatting xmlns:xm="http://schemas.microsoft.com/office/excel/2006/main">
          <x14:cfRule type="iconSet" priority="1260" id="{75BA2666-AA57-45BC-84A9-1E8F3A465D7D}">
            <x14:iconSet custom="1">
              <x14:cfvo type="percent">
                <xm:f>0</xm:f>
              </x14:cfvo>
              <x14:cfvo type="num">
                <xm:f>86</xm:f>
              </x14:cfvo>
              <x14:cfvo type="num">
                <xm:f>96</xm:f>
              </x14:cfvo>
              <x14:cfIcon iconSet="3Symbols2" iconId="0"/>
              <x14:cfIcon iconSet="3Signs" iconId="1"/>
              <x14:cfIcon iconSet="3Symbols2" iconId="2"/>
            </x14:iconSet>
          </x14:cfRule>
          <xm:sqref>AF119</xm:sqref>
        </x14:conditionalFormatting>
        <x14:conditionalFormatting xmlns:xm="http://schemas.microsoft.com/office/excel/2006/main">
          <x14:cfRule type="iconSet" priority="1256" id="{4BEAE2AF-43C3-417C-882F-C8A812DB2D85}">
            <x14:iconSet custom="1">
              <x14:cfvo type="percent">
                <xm:f>0</xm:f>
              </x14:cfvo>
              <x14:cfvo type="num">
                <xm:f>86</xm:f>
              </x14:cfvo>
              <x14:cfvo type="num">
                <xm:f>96</xm:f>
              </x14:cfvo>
              <x14:cfIcon iconSet="3Symbols2" iconId="0"/>
              <x14:cfIcon iconSet="3Signs" iconId="1"/>
              <x14:cfIcon iconSet="3Symbols2" iconId="2"/>
            </x14:iconSet>
          </x14:cfRule>
          <xm:sqref>AF126</xm:sqref>
        </x14:conditionalFormatting>
        <x14:conditionalFormatting xmlns:xm="http://schemas.microsoft.com/office/excel/2006/main">
          <x14:cfRule type="iconSet" priority="1251" id="{5F416EE9-9ACB-4AE7-B8E3-9B629523D3FE}">
            <x14:iconSet custom="1">
              <x14:cfvo type="percent">
                <xm:f>0</xm:f>
              </x14:cfvo>
              <x14:cfvo type="num">
                <xm:f>86</xm:f>
              </x14:cfvo>
              <x14:cfvo type="num">
                <xm:f>96</xm:f>
              </x14:cfvo>
              <x14:cfIcon iconSet="3Symbols2" iconId="0"/>
              <x14:cfIcon iconSet="3Signs" iconId="1"/>
              <x14:cfIcon iconSet="3Symbols2" iconId="2"/>
            </x14:iconSet>
          </x14:cfRule>
          <xm:sqref>AF130</xm:sqref>
        </x14:conditionalFormatting>
        <x14:conditionalFormatting xmlns:xm="http://schemas.microsoft.com/office/excel/2006/main">
          <x14:cfRule type="iconSet" priority="1245" id="{49E99F51-E6D9-4F15-9400-AA7939EB71DC}">
            <x14:iconSet custom="1">
              <x14:cfvo type="percent">
                <xm:f>0</xm:f>
              </x14:cfvo>
              <x14:cfvo type="num">
                <xm:f>86</xm:f>
              </x14:cfvo>
              <x14:cfvo type="num">
                <xm:f>96</xm:f>
              </x14:cfvo>
              <x14:cfIcon iconSet="3Symbols2" iconId="0"/>
              <x14:cfIcon iconSet="3Signs" iconId="1"/>
              <x14:cfIcon iconSet="3Symbols2" iconId="2"/>
            </x14:iconSet>
          </x14:cfRule>
          <xm:sqref>AF164</xm:sqref>
        </x14:conditionalFormatting>
        <x14:conditionalFormatting xmlns:xm="http://schemas.microsoft.com/office/excel/2006/main">
          <x14:cfRule type="iconSet" priority="1241" id="{4D905B0C-6DC7-4B25-B4A8-97CD49EA9EED}">
            <x14:iconSet custom="1">
              <x14:cfvo type="percent">
                <xm:f>0</xm:f>
              </x14:cfvo>
              <x14:cfvo type="num">
                <xm:f>86</xm:f>
              </x14:cfvo>
              <x14:cfvo type="num">
                <xm:f>96</xm:f>
              </x14:cfvo>
              <x14:cfIcon iconSet="3Symbols2" iconId="0"/>
              <x14:cfIcon iconSet="3Signs" iconId="1"/>
              <x14:cfIcon iconSet="3Symbols2" iconId="2"/>
            </x14:iconSet>
          </x14:cfRule>
          <xm:sqref>AF171</xm:sqref>
        </x14:conditionalFormatting>
        <x14:conditionalFormatting xmlns:xm="http://schemas.microsoft.com/office/excel/2006/main">
          <x14:cfRule type="iconSet" priority="1236" id="{67DF465B-CF25-4034-B24A-55A0F818937D}">
            <x14:iconSet custom="1">
              <x14:cfvo type="percent">
                <xm:f>0</xm:f>
              </x14:cfvo>
              <x14:cfvo type="num">
                <xm:f>86</xm:f>
              </x14:cfvo>
              <x14:cfvo type="num">
                <xm:f>96</xm:f>
              </x14:cfvo>
              <x14:cfIcon iconSet="3Symbols2" iconId="0"/>
              <x14:cfIcon iconSet="3Signs" iconId="1"/>
              <x14:cfIcon iconSet="3Symbols2" iconId="2"/>
            </x14:iconSet>
          </x14:cfRule>
          <xm:sqref>AF175</xm:sqref>
        </x14:conditionalFormatting>
        <x14:conditionalFormatting xmlns:xm="http://schemas.microsoft.com/office/excel/2006/main">
          <x14:cfRule type="iconSet" priority="1230" id="{1A2ABCB0-0433-4FEA-86C9-19FB9112B592}">
            <x14:iconSet custom="1">
              <x14:cfvo type="percent">
                <xm:f>0</xm:f>
              </x14:cfvo>
              <x14:cfvo type="num">
                <xm:f>86</xm:f>
              </x14:cfvo>
              <x14:cfvo type="num">
                <xm:f>96</xm:f>
              </x14:cfvo>
              <x14:cfIcon iconSet="3Symbols2" iconId="0"/>
              <x14:cfIcon iconSet="3Signs" iconId="1"/>
              <x14:cfIcon iconSet="3Symbols2" iconId="2"/>
            </x14:iconSet>
          </x14:cfRule>
          <xm:sqref>AF208</xm:sqref>
        </x14:conditionalFormatting>
        <x14:conditionalFormatting xmlns:xm="http://schemas.microsoft.com/office/excel/2006/main">
          <x14:cfRule type="iconSet" priority="1226" id="{125740BF-AC63-4B54-9755-A2B8074BC3D7}">
            <x14:iconSet custom="1">
              <x14:cfvo type="percent">
                <xm:f>0</xm:f>
              </x14:cfvo>
              <x14:cfvo type="num">
                <xm:f>86</xm:f>
              </x14:cfvo>
              <x14:cfvo type="num">
                <xm:f>96</xm:f>
              </x14:cfvo>
              <x14:cfIcon iconSet="3Symbols2" iconId="0"/>
              <x14:cfIcon iconSet="3Signs" iconId="1"/>
              <x14:cfIcon iconSet="3Symbols2" iconId="2"/>
            </x14:iconSet>
          </x14:cfRule>
          <xm:sqref>AF215</xm:sqref>
        </x14:conditionalFormatting>
        <x14:conditionalFormatting xmlns:xm="http://schemas.microsoft.com/office/excel/2006/main">
          <x14:cfRule type="iconSet" priority="1221" id="{4DEBEDC6-C2D7-4364-B361-A7E31D1090FC}">
            <x14:iconSet custom="1">
              <x14:cfvo type="percent">
                <xm:f>0</xm:f>
              </x14:cfvo>
              <x14:cfvo type="num">
                <xm:f>86</xm:f>
              </x14:cfvo>
              <x14:cfvo type="num">
                <xm:f>96</xm:f>
              </x14:cfvo>
              <x14:cfIcon iconSet="3Symbols2" iconId="0"/>
              <x14:cfIcon iconSet="3Signs" iconId="1"/>
              <x14:cfIcon iconSet="3Symbols2" iconId="2"/>
            </x14:iconSet>
          </x14:cfRule>
          <xm:sqref>AF219</xm:sqref>
        </x14:conditionalFormatting>
        <x14:conditionalFormatting xmlns:xm="http://schemas.microsoft.com/office/excel/2006/main">
          <x14:cfRule type="iconSet" priority="1215" id="{340BCB8C-3896-475F-AD56-CED2983896EC}">
            <x14:iconSet custom="1">
              <x14:cfvo type="percent">
                <xm:f>0</xm:f>
              </x14:cfvo>
              <x14:cfvo type="num">
                <xm:f>86</xm:f>
              </x14:cfvo>
              <x14:cfvo type="num">
                <xm:f>96</xm:f>
              </x14:cfvo>
              <x14:cfIcon iconSet="3Symbols2" iconId="0"/>
              <x14:cfIcon iconSet="3Signs" iconId="1"/>
              <x14:cfIcon iconSet="3Symbols2" iconId="2"/>
            </x14:iconSet>
          </x14:cfRule>
          <xm:sqref>AF253</xm:sqref>
        </x14:conditionalFormatting>
        <x14:conditionalFormatting xmlns:xm="http://schemas.microsoft.com/office/excel/2006/main">
          <x14:cfRule type="iconSet" priority="1211" id="{703B1F8E-4FFA-47D6-B770-A8EC64BA2D6C}">
            <x14:iconSet custom="1">
              <x14:cfvo type="percent">
                <xm:f>0</xm:f>
              </x14:cfvo>
              <x14:cfvo type="num">
                <xm:f>86</xm:f>
              </x14:cfvo>
              <x14:cfvo type="num">
                <xm:f>96</xm:f>
              </x14:cfvo>
              <x14:cfIcon iconSet="3Symbols2" iconId="0"/>
              <x14:cfIcon iconSet="3Signs" iconId="1"/>
              <x14:cfIcon iconSet="3Symbols2" iconId="2"/>
            </x14:iconSet>
          </x14:cfRule>
          <xm:sqref>AF260</xm:sqref>
        </x14:conditionalFormatting>
        <x14:conditionalFormatting xmlns:xm="http://schemas.microsoft.com/office/excel/2006/main">
          <x14:cfRule type="iconSet" priority="1206" id="{284699BF-3667-4DD5-AC3D-CCB07EFAB7C5}">
            <x14:iconSet custom="1">
              <x14:cfvo type="percent">
                <xm:f>0</xm:f>
              </x14:cfvo>
              <x14:cfvo type="num">
                <xm:f>86</xm:f>
              </x14:cfvo>
              <x14:cfvo type="num">
                <xm:f>96</xm:f>
              </x14:cfvo>
              <x14:cfIcon iconSet="3Symbols2" iconId="0"/>
              <x14:cfIcon iconSet="3Signs" iconId="1"/>
              <x14:cfIcon iconSet="3Symbols2" iconId="2"/>
            </x14:iconSet>
          </x14:cfRule>
          <xm:sqref>AF264</xm:sqref>
        </x14:conditionalFormatting>
        <x14:conditionalFormatting xmlns:xm="http://schemas.microsoft.com/office/excel/2006/main">
          <x14:cfRule type="iconSet" priority="1185" id="{D8A7FF4A-9772-42A2-A00E-C64224497A5A}">
            <x14:iconSet custom="1">
              <x14:cfvo type="percent">
                <xm:f>0</xm:f>
              </x14:cfvo>
              <x14:cfvo type="num">
                <xm:f>86</xm:f>
              </x14:cfvo>
              <x14:cfvo type="num">
                <xm:f>96</xm:f>
              </x14:cfvo>
              <x14:cfIcon iconSet="3Symbols2" iconId="0"/>
              <x14:cfIcon iconSet="3Signs" iconId="1"/>
              <x14:cfIcon iconSet="3Symbols2" iconId="2"/>
            </x14:iconSet>
          </x14:cfRule>
          <xm:sqref>AF298</xm:sqref>
        </x14:conditionalFormatting>
        <x14:conditionalFormatting xmlns:xm="http://schemas.microsoft.com/office/excel/2006/main">
          <x14:cfRule type="iconSet" priority="1181" id="{A4AD6EBD-EF50-4457-9301-511D682EFDD9}">
            <x14:iconSet custom="1">
              <x14:cfvo type="percent">
                <xm:f>0</xm:f>
              </x14:cfvo>
              <x14:cfvo type="num">
                <xm:f>86</xm:f>
              </x14:cfvo>
              <x14:cfvo type="num">
                <xm:f>96</xm:f>
              </x14:cfvo>
              <x14:cfIcon iconSet="3Symbols2" iconId="0"/>
              <x14:cfIcon iconSet="3Signs" iconId="1"/>
              <x14:cfIcon iconSet="3Symbols2" iconId="2"/>
            </x14:iconSet>
          </x14:cfRule>
          <xm:sqref>AF305</xm:sqref>
        </x14:conditionalFormatting>
        <x14:conditionalFormatting xmlns:xm="http://schemas.microsoft.com/office/excel/2006/main">
          <x14:cfRule type="iconSet" priority="1176" id="{DBBD00CA-8366-4C2E-A9C1-475FDB913D48}">
            <x14:iconSet custom="1">
              <x14:cfvo type="percent">
                <xm:f>0</xm:f>
              </x14:cfvo>
              <x14:cfvo type="num">
                <xm:f>86</xm:f>
              </x14:cfvo>
              <x14:cfvo type="num">
                <xm:f>96</xm:f>
              </x14:cfvo>
              <x14:cfIcon iconSet="3Symbols2" iconId="0"/>
              <x14:cfIcon iconSet="3Signs" iconId="1"/>
              <x14:cfIcon iconSet="3Symbols2" iconId="2"/>
            </x14:iconSet>
          </x14:cfRule>
          <xm:sqref>AF309</xm:sqref>
        </x14:conditionalFormatting>
        <x14:conditionalFormatting xmlns:xm="http://schemas.microsoft.com/office/excel/2006/main">
          <x14:cfRule type="iconSet" priority="1170" id="{A86D2619-4EB0-4EED-A22E-6A8EBBEB5514}">
            <x14:iconSet custom="1">
              <x14:cfvo type="percent">
                <xm:f>0</xm:f>
              </x14:cfvo>
              <x14:cfvo type="num">
                <xm:f>86</xm:f>
              </x14:cfvo>
              <x14:cfvo type="num">
                <xm:f>96</xm:f>
              </x14:cfvo>
              <x14:cfIcon iconSet="3Symbols2" iconId="0"/>
              <x14:cfIcon iconSet="3Signs" iconId="1"/>
              <x14:cfIcon iconSet="3Symbols2" iconId="2"/>
            </x14:iconSet>
          </x14:cfRule>
          <xm:sqref>AF342</xm:sqref>
        </x14:conditionalFormatting>
        <x14:conditionalFormatting xmlns:xm="http://schemas.microsoft.com/office/excel/2006/main">
          <x14:cfRule type="iconSet" priority="1166" id="{1B43F61C-4988-45B5-A51C-006FF52EE351}">
            <x14:iconSet custom="1">
              <x14:cfvo type="percent">
                <xm:f>0</xm:f>
              </x14:cfvo>
              <x14:cfvo type="num">
                <xm:f>86</xm:f>
              </x14:cfvo>
              <x14:cfvo type="num">
                <xm:f>96</xm:f>
              </x14:cfvo>
              <x14:cfIcon iconSet="3Symbols2" iconId="0"/>
              <x14:cfIcon iconSet="3Signs" iconId="1"/>
              <x14:cfIcon iconSet="3Symbols2" iconId="2"/>
            </x14:iconSet>
          </x14:cfRule>
          <xm:sqref>AF349</xm:sqref>
        </x14:conditionalFormatting>
        <x14:conditionalFormatting xmlns:xm="http://schemas.microsoft.com/office/excel/2006/main">
          <x14:cfRule type="iconSet" priority="1161" id="{E0B007B6-E04F-403F-8F88-0EA5E72F15F9}">
            <x14:iconSet custom="1">
              <x14:cfvo type="percent">
                <xm:f>0</xm:f>
              </x14:cfvo>
              <x14:cfvo type="num">
                <xm:f>86</xm:f>
              </x14:cfvo>
              <x14:cfvo type="num">
                <xm:f>96</xm:f>
              </x14:cfvo>
              <x14:cfIcon iconSet="3Symbols2" iconId="0"/>
              <x14:cfIcon iconSet="3Signs" iconId="1"/>
              <x14:cfIcon iconSet="3Symbols2" iconId="2"/>
            </x14:iconSet>
          </x14:cfRule>
          <xm:sqref>AF353</xm:sqref>
        </x14:conditionalFormatting>
        <x14:conditionalFormatting xmlns:xm="http://schemas.microsoft.com/office/excel/2006/main">
          <x14:cfRule type="iconSet" priority="1080" id="{D125D5DE-BB96-4AEF-97E4-81E8AFFBA51E}">
            <x14:iconSet custom="1">
              <x14:cfvo type="percent">
                <xm:f>0</xm:f>
              </x14:cfvo>
              <x14:cfvo type="num">
                <xm:f>86</xm:f>
              </x14:cfvo>
              <x14:cfvo type="num">
                <xm:f>96</xm:f>
              </x14:cfvo>
              <x14:cfIcon iconSet="3Symbols2" iconId="0"/>
              <x14:cfIcon iconSet="3Signs" iconId="1"/>
              <x14:cfIcon iconSet="3Symbols2" iconId="2"/>
            </x14:iconSet>
          </x14:cfRule>
          <xm:sqref>AM30</xm:sqref>
        </x14:conditionalFormatting>
        <x14:conditionalFormatting xmlns:xm="http://schemas.microsoft.com/office/excel/2006/main">
          <x14:cfRule type="iconSet" priority="1076" id="{00299F04-5FD9-409C-B535-12AC4F1FB2FD}">
            <x14:iconSet custom="1">
              <x14:cfvo type="percent">
                <xm:f>0</xm:f>
              </x14:cfvo>
              <x14:cfvo type="num">
                <xm:f>86</xm:f>
              </x14:cfvo>
              <x14:cfvo type="num">
                <xm:f>96</xm:f>
              </x14:cfvo>
              <x14:cfIcon iconSet="3Symbols2" iconId="0"/>
              <x14:cfIcon iconSet="3Signs" iconId="1"/>
              <x14:cfIcon iconSet="3Symbols2" iconId="2"/>
            </x14:iconSet>
          </x14:cfRule>
          <xm:sqref>AM37</xm:sqref>
        </x14:conditionalFormatting>
        <x14:conditionalFormatting xmlns:xm="http://schemas.microsoft.com/office/excel/2006/main">
          <x14:cfRule type="iconSet" priority="1071" id="{657D6385-14C3-4023-B173-B84E1F48BD6C}">
            <x14:iconSet custom="1">
              <x14:cfvo type="percent">
                <xm:f>0</xm:f>
              </x14:cfvo>
              <x14:cfvo type="num">
                <xm:f>86</xm:f>
              </x14:cfvo>
              <x14:cfvo type="num">
                <xm:f>96</xm:f>
              </x14:cfvo>
              <x14:cfIcon iconSet="3Symbols2" iconId="0"/>
              <x14:cfIcon iconSet="3Signs" iconId="1"/>
              <x14:cfIcon iconSet="3Symbols2" iconId="2"/>
            </x14:iconSet>
          </x14:cfRule>
          <xm:sqref>AM41</xm:sqref>
        </x14:conditionalFormatting>
        <x14:conditionalFormatting xmlns:xm="http://schemas.microsoft.com/office/excel/2006/main">
          <x14:cfRule type="iconSet" priority="1065" id="{5D1F1080-23F0-4689-BC16-A014F643EACD}">
            <x14:iconSet custom="1">
              <x14:cfvo type="percent">
                <xm:f>0</xm:f>
              </x14:cfvo>
              <x14:cfvo type="num">
                <xm:f>86</xm:f>
              </x14:cfvo>
              <x14:cfvo type="num">
                <xm:f>96</xm:f>
              </x14:cfvo>
              <x14:cfIcon iconSet="3Symbols2" iconId="0"/>
              <x14:cfIcon iconSet="3Signs" iconId="1"/>
              <x14:cfIcon iconSet="3Symbols2" iconId="2"/>
            </x14:iconSet>
          </x14:cfRule>
          <xm:sqref>AM75</xm:sqref>
        </x14:conditionalFormatting>
        <x14:conditionalFormatting xmlns:xm="http://schemas.microsoft.com/office/excel/2006/main">
          <x14:cfRule type="iconSet" priority="1061" id="{EED77909-8845-4EC5-90A1-1B144CE59084}">
            <x14:iconSet custom="1">
              <x14:cfvo type="percent">
                <xm:f>0</xm:f>
              </x14:cfvo>
              <x14:cfvo type="num">
                <xm:f>86</xm:f>
              </x14:cfvo>
              <x14:cfvo type="num">
                <xm:f>96</xm:f>
              </x14:cfvo>
              <x14:cfIcon iconSet="3Symbols2" iconId="0"/>
              <x14:cfIcon iconSet="3Signs" iconId="1"/>
              <x14:cfIcon iconSet="3Symbols2" iconId="2"/>
            </x14:iconSet>
          </x14:cfRule>
          <xm:sqref>AM82</xm:sqref>
        </x14:conditionalFormatting>
        <x14:conditionalFormatting xmlns:xm="http://schemas.microsoft.com/office/excel/2006/main">
          <x14:cfRule type="iconSet" priority="1056" id="{184E00B1-1385-4E7F-AEEA-1694B0D4BD18}">
            <x14:iconSet custom="1">
              <x14:cfvo type="percent">
                <xm:f>0</xm:f>
              </x14:cfvo>
              <x14:cfvo type="num">
                <xm:f>86</xm:f>
              </x14:cfvo>
              <x14:cfvo type="num">
                <xm:f>96</xm:f>
              </x14:cfvo>
              <x14:cfIcon iconSet="3Symbols2" iconId="0"/>
              <x14:cfIcon iconSet="3Signs" iconId="1"/>
              <x14:cfIcon iconSet="3Symbols2" iconId="2"/>
            </x14:iconSet>
          </x14:cfRule>
          <xm:sqref>AM86</xm:sqref>
        </x14:conditionalFormatting>
        <x14:conditionalFormatting xmlns:xm="http://schemas.microsoft.com/office/excel/2006/main">
          <x14:cfRule type="iconSet" priority="1050" id="{BC2EC1D0-E763-447F-B604-84182AE04D87}">
            <x14:iconSet custom="1">
              <x14:cfvo type="percent">
                <xm:f>0</xm:f>
              </x14:cfvo>
              <x14:cfvo type="num">
                <xm:f>86</xm:f>
              </x14:cfvo>
              <x14:cfvo type="num">
                <xm:f>96</xm:f>
              </x14:cfvo>
              <x14:cfIcon iconSet="3Symbols2" iconId="0"/>
              <x14:cfIcon iconSet="3Signs" iconId="1"/>
              <x14:cfIcon iconSet="3Symbols2" iconId="2"/>
            </x14:iconSet>
          </x14:cfRule>
          <xm:sqref>AM119</xm:sqref>
        </x14:conditionalFormatting>
        <x14:conditionalFormatting xmlns:xm="http://schemas.microsoft.com/office/excel/2006/main">
          <x14:cfRule type="iconSet" priority="1046" id="{46FCC3EC-34A1-4C79-8F3C-283EA7C4C926}">
            <x14:iconSet custom="1">
              <x14:cfvo type="percent">
                <xm:f>0</xm:f>
              </x14:cfvo>
              <x14:cfvo type="num">
                <xm:f>86</xm:f>
              </x14:cfvo>
              <x14:cfvo type="num">
                <xm:f>96</xm:f>
              </x14:cfvo>
              <x14:cfIcon iconSet="3Symbols2" iconId="0"/>
              <x14:cfIcon iconSet="3Signs" iconId="1"/>
              <x14:cfIcon iconSet="3Symbols2" iconId="2"/>
            </x14:iconSet>
          </x14:cfRule>
          <xm:sqref>AM126</xm:sqref>
        </x14:conditionalFormatting>
        <x14:conditionalFormatting xmlns:xm="http://schemas.microsoft.com/office/excel/2006/main">
          <x14:cfRule type="iconSet" priority="1041" id="{2D071164-6388-41CF-80F2-E9743B131521}">
            <x14:iconSet custom="1">
              <x14:cfvo type="percent">
                <xm:f>0</xm:f>
              </x14:cfvo>
              <x14:cfvo type="num">
                <xm:f>86</xm:f>
              </x14:cfvo>
              <x14:cfvo type="num">
                <xm:f>96</xm:f>
              </x14:cfvo>
              <x14:cfIcon iconSet="3Symbols2" iconId="0"/>
              <x14:cfIcon iconSet="3Signs" iconId="1"/>
              <x14:cfIcon iconSet="3Symbols2" iconId="2"/>
            </x14:iconSet>
          </x14:cfRule>
          <xm:sqref>AM130</xm:sqref>
        </x14:conditionalFormatting>
        <x14:conditionalFormatting xmlns:xm="http://schemas.microsoft.com/office/excel/2006/main">
          <x14:cfRule type="iconSet" priority="1035" id="{A9C88EA2-41D2-4335-8E47-5565A7B78F1C}">
            <x14:iconSet custom="1">
              <x14:cfvo type="percent">
                <xm:f>0</xm:f>
              </x14:cfvo>
              <x14:cfvo type="num">
                <xm:f>86</xm:f>
              </x14:cfvo>
              <x14:cfvo type="num">
                <xm:f>96</xm:f>
              </x14:cfvo>
              <x14:cfIcon iconSet="3Symbols2" iconId="0"/>
              <x14:cfIcon iconSet="3Signs" iconId="1"/>
              <x14:cfIcon iconSet="3Symbols2" iconId="2"/>
            </x14:iconSet>
          </x14:cfRule>
          <xm:sqref>AM164</xm:sqref>
        </x14:conditionalFormatting>
        <x14:conditionalFormatting xmlns:xm="http://schemas.microsoft.com/office/excel/2006/main">
          <x14:cfRule type="iconSet" priority="1031" id="{DE48A4D8-5586-410E-BAAC-872C1935432D}">
            <x14:iconSet custom="1">
              <x14:cfvo type="percent">
                <xm:f>0</xm:f>
              </x14:cfvo>
              <x14:cfvo type="num">
                <xm:f>86</xm:f>
              </x14:cfvo>
              <x14:cfvo type="num">
                <xm:f>96</xm:f>
              </x14:cfvo>
              <x14:cfIcon iconSet="3Symbols2" iconId="0"/>
              <x14:cfIcon iconSet="3Signs" iconId="1"/>
              <x14:cfIcon iconSet="3Symbols2" iconId="2"/>
            </x14:iconSet>
          </x14:cfRule>
          <xm:sqref>AM171</xm:sqref>
        </x14:conditionalFormatting>
        <x14:conditionalFormatting xmlns:xm="http://schemas.microsoft.com/office/excel/2006/main">
          <x14:cfRule type="iconSet" priority="1026" id="{67C4ECE3-6869-403B-8DB9-0342E75063F2}">
            <x14:iconSet custom="1">
              <x14:cfvo type="percent">
                <xm:f>0</xm:f>
              </x14:cfvo>
              <x14:cfvo type="num">
                <xm:f>86</xm:f>
              </x14:cfvo>
              <x14:cfvo type="num">
                <xm:f>96</xm:f>
              </x14:cfvo>
              <x14:cfIcon iconSet="3Symbols2" iconId="0"/>
              <x14:cfIcon iconSet="3Signs" iconId="1"/>
              <x14:cfIcon iconSet="3Symbols2" iconId="2"/>
            </x14:iconSet>
          </x14:cfRule>
          <xm:sqref>AM175</xm:sqref>
        </x14:conditionalFormatting>
        <x14:conditionalFormatting xmlns:xm="http://schemas.microsoft.com/office/excel/2006/main">
          <x14:cfRule type="iconSet" priority="1020" id="{78122324-6882-4A2E-9D59-A8A4975E3AC0}">
            <x14:iconSet custom="1">
              <x14:cfvo type="percent">
                <xm:f>0</xm:f>
              </x14:cfvo>
              <x14:cfvo type="num">
                <xm:f>86</xm:f>
              </x14:cfvo>
              <x14:cfvo type="num">
                <xm:f>96</xm:f>
              </x14:cfvo>
              <x14:cfIcon iconSet="3Symbols2" iconId="0"/>
              <x14:cfIcon iconSet="3Signs" iconId="1"/>
              <x14:cfIcon iconSet="3Symbols2" iconId="2"/>
            </x14:iconSet>
          </x14:cfRule>
          <xm:sqref>AM208</xm:sqref>
        </x14:conditionalFormatting>
        <x14:conditionalFormatting xmlns:xm="http://schemas.microsoft.com/office/excel/2006/main">
          <x14:cfRule type="iconSet" priority="1016" id="{56EAAAEB-D61F-4C24-9C5B-763D74AAED5E}">
            <x14:iconSet custom="1">
              <x14:cfvo type="percent">
                <xm:f>0</xm:f>
              </x14:cfvo>
              <x14:cfvo type="num">
                <xm:f>86</xm:f>
              </x14:cfvo>
              <x14:cfvo type="num">
                <xm:f>96</xm:f>
              </x14:cfvo>
              <x14:cfIcon iconSet="3Symbols2" iconId="0"/>
              <x14:cfIcon iconSet="3Signs" iconId="1"/>
              <x14:cfIcon iconSet="3Symbols2" iconId="2"/>
            </x14:iconSet>
          </x14:cfRule>
          <xm:sqref>AM215</xm:sqref>
        </x14:conditionalFormatting>
        <x14:conditionalFormatting xmlns:xm="http://schemas.microsoft.com/office/excel/2006/main">
          <x14:cfRule type="iconSet" priority="1011" id="{24A3FBD6-F5BF-49BE-B873-F9E7AF18E3C8}">
            <x14:iconSet custom="1">
              <x14:cfvo type="percent">
                <xm:f>0</xm:f>
              </x14:cfvo>
              <x14:cfvo type="num">
                <xm:f>86</xm:f>
              </x14:cfvo>
              <x14:cfvo type="num">
                <xm:f>96</xm:f>
              </x14:cfvo>
              <x14:cfIcon iconSet="3Symbols2" iconId="0"/>
              <x14:cfIcon iconSet="3Signs" iconId="1"/>
              <x14:cfIcon iconSet="3Symbols2" iconId="2"/>
            </x14:iconSet>
          </x14:cfRule>
          <xm:sqref>AM219</xm:sqref>
        </x14:conditionalFormatting>
        <x14:conditionalFormatting xmlns:xm="http://schemas.microsoft.com/office/excel/2006/main">
          <x14:cfRule type="iconSet" priority="1005" id="{772F9A4A-040F-45C8-BB8C-37267D398FD7}">
            <x14:iconSet custom="1">
              <x14:cfvo type="percent">
                <xm:f>0</xm:f>
              </x14:cfvo>
              <x14:cfvo type="num">
                <xm:f>86</xm:f>
              </x14:cfvo>
              <x14:cfvo type="num">
                <xm:f>96</xm:f>
              </x14:cfvo>
              <x14:cfIcon iconSet="3Symbols2" iconId="0"/>
              <x14:cfIcon iconSet="3Signs" iconId="1"/>
              <x14:cfIcon iconSet="3Symbols2" iconId="2"/>
            </x14:iconSet>
          </x14:cfRule>
          <xm:sqref>AM253</xm:sqref>
        </x14:conditionalFormatting>
        <x14:conditionalFormatting xmlns:xm="http://schemas.microsoft.com/office/excel/2006/main">
          <x14:cfRule type="iconSet" priority="1001" id="{1C08759D-5323-418D-A9B6-5A750156E8FD}">
            <x14:iconSet custom="1">
              <x14:cfvo type="percent">
                <xm:f>0</xm:f>
              </x14:cfvo>
              <x14:cfvo type="num">
                <xm:f>86</xm:f>
              </x14:cfvo>
              <x14:cfvo type="num">
                <xm:f>96</xm:f>
              </x14:cfvo>
              <x14:cfIcon iconSet="3Symbols2" iconId="0"/>
              <x14:cfIcon iconSet="3Signs" iconId="1"/>
              <x14:cfIcon iconSet="3Symbols2" iconId="2"/>
            </x14:iconSet>
          </x14:cfRule>
          <xm:sqref>AM260</xm:sqref>
        </x14:conditionalFormatting>
        <x14:conditionalFormatting xmlns:xm="http://schemas.microsoft.com/office/excel/2006/main">
          <x14:cfRule type="iconSet" priority="996" id="{41E0D69D-5B5C-4FD4-B475-030C57CD0C75}">
            <x14:iconSet custom="1">
              <x14:cfvo type="percent">
                <xm:f>0</xm:f>
              </x14:cfvo>
              <x14:cfvo type="num">
                <xm:f>86</xm:f>
              </x14:cfvo>
              <x14:cfvo type="num">
                <xm:f>96</xm:f>
              </x14:cfvo>
              <x14:cfIcon iconSet="3Symbols2" iconId="0"/>
              <x14:cfIcon iconSet="3Signs" iconId="1"/>
              <x14:cfIcon iconSet="3Symbols2" iconId="2"/>
            </x14:iconSet>
          </x14:cfRule>
          <xm:sqref>AM264</xm:sqref>
        </x14:conditionalFormatting>
        <x14:conditionalFormatting xmlns:xm="http://schemas.microsoft.com/office/excel/2006/main">
          <x14:cfRule type="iconSet" priority="975" id="{84620FC9-CAF7-4424-BD7A-A4DA6CAFD8AD}">
            <x14:iconSet custom="1">
              <x14:cfvo type="percent">
                <xm:f>0</xm:f>
              </x14:cfvo>
              <x14:cfvo type="num">
                <xm:f>86</xm:f>
              </x14:cfvo>
              <x14:cfvo type="num">
                <xm:f>96</xm:f>
              </x14:cfvo>
              <x14:cfIcon iconSet="3Symbols2" iconId="0"/>
              <x14:cfIcon iconSet="3Signs" iconId="1"/>
              <x14:cfIcon iconSet="3Symbols2" iconId="2"/>
            </x14:iconSet>
          </x14:cfRule>
          <xm:sqref>AM298</xm:sqref>
        </x14:conditionalFormatting>
        <x14:conditionalFormatting xmlns:xm="http://schemas.microsoft.com/office/excel/2006/main">
          <x14:cfRule type="iconSet" priority="971" id="{F3AE7C7E-BFA0-4376-8F04-53FE4674083E}">
            <x14:iconSet custom="1">
              <x14:cfvo type="percent">
                <xm:f>0</xm:f>
              </x14:cfvo>
              <x14:cfvo type="num">
                <xm:f>86</xm:f>
              </x14:cfvo>
              <x14:cfvo type="num">
                <xm:f>96</xm:f>
              </x14:cfvo>
              <x14:cfIcon iconSet="3Symbols2" iconId="0"/>
              <x14:cfIcon iconSet="3Signs" iconId="1"/>
              <x14:cfIcon iconSet="3Symbols2" iconId="2"/>
            </x14:iconSet>
          </x14:cfRule>
          <xm:sqref>AM305</xm:sqref>
        </x14:conditionalFormatting>
        <x14:conditionalFormatting xmlns:xm="http://schemas.microsoft.com/office/excel/2006/main">
          <x14:cfRule type="iconSet" priority="966" id="{4A01A0DA-79D4-4F54-8504-EDE7B7DE6301}">
            <x14:iconSet custom="1">
              <x14:cfvo type="percent">
                <xm:f>0</xm:f>
              </x14:cfvo>
              <x14:cfvo type="num">
                <xm:f>86</xm:f>
              </x14:cfvo>
              <x14:cfvo type="num">
                <xm:f>96</xm:f>
              </x14:cfvo>
              <x14:cfIcon iconSet="3Symbols2" iconId="0"/>
              <x14:cfIcon iconSet="3Signs" iconId="1"/>
              <x14:cfIcon iconSet="3Symbols2" iconId="2"/>
            </x14:iconSet>
          </x14:cfRule>
          <xm:sqref>AM309</xm:sqref>
        </x14:conditionalFormatting>
        <x14:conditionalFormatting xmlns:xm="http://schemas.microsoft.com/office/excel/2006/main">
          <x14:cfRule type="iconSet" priority="960" id="{D9273FE5-C1CD-4D64-9BB4-B29A8BEF1F52}">
            <x14:iconSet custom="1">
              <x14:cfvo type="percent">
                <xm:f>0</xm:f>
              </x14:cfvo>
              <x14:cfvo type="num">
                <xm:f>86</xm:f>
              </x14:cfvo>
              <x14:cfvo type="num">
                <xm:f>96</xm:f>
              </x14:cfvo>
              <x14:cfIcon iconSet="3Symbols2" iconId="0"/>
              <x14:cfIcon iconSet="3Signs" iconId="1"/>
              <x14:cfIcon iconSet="3Symbols2" iconId="2"/>
            </x14:iconSet>
          </x14:cfRule>
          <xm:sqref>AM342</xm:sqref>
        </x14:conditionalFormatting>
        <x14:conditionalFormatting xmlns:xm="http://schemas.microsoft.com/office/excel/2006/main">
          <x14:cfRule type="iconSet" priority="956" id="{EFF98148-6E06-457A-8262-6EA1024F1556}">
            <x14:iconSet custom="1">
              <x14:cfvo type="percent">
                <xm:f>0</xm:f>
              </x14:cfvo>
              <x14:cfvo type="num">
                <xm:f>86</xm:f>
              </x14:cfvo>
              <x14:cfvo type="num">
                <xm:f>96</xm:f>
              </x14:cfvo>
              <x14:cfIcon iconSet="3Symbols2" iconId="0"/>
              <x14:cfIcon iconSet="3Signs" iconId="1"/>
              <x14:cfIcon iconSet="3Symbols2" iconId="2"/>
            </x14:iconSet>
          </x14:cfRule>
          <xm:sqref>AM349</xm:sqref>
        </x14:conditionalFormatting>
        <x14:conditionalFormatting xmlns:xm="http://schemas.microsoft.com/office/excel/2006/main">
          <x14:cfRule type="iconSet" priority="951" id="{12C5219A-49D7-46E0-B528-C69795A1159D}">
            <x14:iconSet custom="1">
              <x14:cfvo type="percent">
                <xm:f>0</xm:f>
              </x14:cfvo>
              <x14:cfvo type="num">
                <xm:f>86</xm:f>
              </x14:cfvo>
              <x14:cfvo type="num">
                <xm:f>96</xm:f>
              </x14:cfvo>
              <x14:cfIcon iconSet="3Symbols2" iconId="0"/>
              <x14:cfIcon iconSet="3Signs" iconId="1"/>
              <x14:cfIcon iconSet="3Symbols2" iconId="2"/>
            </x14:iconSet>
          </x14:cfRule>
          <xm:sqref>AM353</xm:sqref>
        </x14:conditionalFormatting>
        <x14:conditionalFormatting xmlns:xm="http://schemas.microsoft.com/office/excel/2006/main">
          <x14:cfRule type="iconSet" priority="420" id="{002A6215-E570-4A8D-9DA6-3A58B67E3700}">
            <x14:iconSet custom="1">
              <x14:cfvo type="percent">
                <xm:f>0</xm:f>
              </x14:cfvo>
              <x14:cfvo type="num">
                <xm:f>86</xm:f>
              </x14:cfvo>
              <x14:cfvo type="num">
                <xm:f>96</xm:f>
              </x14:cfvo>
              <x14:cfIcon iconSet="3Symbols2" iconId="0"/>
              <x14:cfIcon iconSet="3Signs" iconId="1"/>
              <x14:cfIcon iconSet="3Symbols2" iconId="2"/>
            </x14:iconSet>
          </x14:cfRule>
          <xm:sqref>AT30</xm:sqref>
        </x14:conditionalFormatting>
        <x14:conditionalFormatting xmlns:xm="http://schemas.microsoft.com/office/excel/2006/main">
          <x14:cfRule type="iconSet" priority="416" id="{7ADFAEAC-0E2A-42C4-AA2F-8472DB9F3F5F}">
            <x14:iconSet custom="1">
              <x14:cfvo type="percent">
                <xm:f>0</xm:f>
              </x14:cfvo>
              <x14:cfvo type="num">
                <xm:f>86</xm:f>
              </x14:cfvo>
              <x14:cfvo type="num">
                <xm:f>96</xm:f>
              </x14:cfvo>
              <x14:cfIcon iconSet="3Symbols2" iconId="0"/>
              <x14:cfIcon iconSet="3Signs" iconId="1"/>
              <x14:cfIcon iconSet="3Symbols2" iconId="2"/>
            </x14:iconSet>
          </x14:cfRule>
          <xm:sqref>AT37</xm:sqref>
        </x14:conditionalFormatting>
        <x14:conditionalFormatting xmlns:xm="http://schemas.microsoft.com/office/excel/2006/main">
          <x14:cfRule type="iconSet" priority="411" id="{148696D3-1EFB-4330-871D-62009E575214}">
            <x14:iconSet custom="1">
              <x14:cfvo type="percent">
                <xm:f>0</xm:f>
              </x14:cfvo>
              <x14:cfvo type="num">
                <xm:f>86</xm:f>
              </x14:cfvo>
              <x14:cfvo type="num">
                <xm:f>96</xm:f>
              </x14:cfvo>
              <x14:cfIcon iconSet="3Symbols2" iconId="0"/>
              <x14:cfIcon iconSet="3Signs" iconId="1"/>
              <x14:cfIcon iconSet="3Symbols2" iconId="2"/>
            </x14:iconSet>
          </x14:cfRule>
          <xm:sqref>AT41</xm:sqref>
        </x14:conditionalFormatting>
        <x14:conditionalFormatting xmlns:xm="http://schemas.microsoft.com/office/excel/2006/main">
          <x14:cfRule type="iconSet" priority="405" id="{F8DB2435-7AB2-412C-99CB-4FB8D3135958}">
            <x14:iconSet custom="1">
              <x14:cfvo type="percent">
                <xm:f>0</xm:f>
              </x14:cfvo>
              <x14:cfvo type="num">
                <xm:f>86</xm:f>
              </x14:cfvo>
              <x14:cfvo type="num">
                <xm:f>96</xm:f>
              </x14:cfvo>
              <x14:cfIcon iconSet="3Symbols2" iconId="0"/>
              <x14:cfIcon iconSet="3Signs" iconId="1"/>
              <x14:cfIcon iconSet="3Symbols2" iconId="2"/>
            </x14:iconSet>
          </x14:cfRule>
          <xm:sqref>AT75</xm:sqref>
        </x14:conditionalFormatting>
        <x14:conditionalFormatting xmlns:xm="http://schemas.microsoft.com/office/excel/2006/main">
          <x14:cfRule type="iconSet" priority="401" id="{A6B61F1B-6BD8-46C8-9EC1-578F30ACFFF6}">
            <x14:iconSet custom="1">
              <x14:cfvo type="percent">
                <xm:f>0</xm:f>
              </x14:cfvo>
              <x14:cfvo type="num">
                <xm:f>86</xm:f>
              </x14:cfvo>
              <x14:cfvo type="num">
                <xm:f>96</xm:f>
              </x14:cfvo>
              <x14:cfIcon iconSet="3Symbols2" iconId="0"/>
              <x14:cfIcon iconSet="3Signs" iconId="1"/>
              <x14:cfIcon iconSet="3Symbols2" iconId="2"/>
            </x14:iconSet>
          </x14:cfRule>
          <xm:sqref>AT82</xm:sqref>
        </x14:conditionalFormatting>
        <x14:conditionalFormatting xmlns:xm="http://schemas.microsoft.com/office/excel/2006/main">
          <x14:cfRule type="iconSet" priority="396" id="{5D7EE6C5-B2BD-4340-A446-02519075A61C}">
            <x14:iconSet custom="1">
              <x14:cfvo type="percent">
                <xm:f>0</xm:f>
              </x14:cfvo>
              <x14:cfvo type="num">
                <xm:f>86</xm:f>
              </x14:cfvo>
              <x14:cfvo type="num">
                <xm:f>96</xm:f>
              </x14:cfvo>
              <x14:cfIcon iconSet="3Symbols2" iconId="0"/>
              <x14:cfIcon iconSet="3Signs" iconId="1"/>
              <x14:cfIcon iconSet="3Symbols2" iconId="2"/>
            </x14:iconSet>
          </x14:cfRule>
          <xm:sqref>AT86</xm:sqref>
        </x14:conditionalFormatting>
        <x14:conditionalFormatting xmlns:xm="http://schemas.microsoft.com/office/excel/2006/main">
          <x14:cfRule type="iconSet" priority="390" id="{DB0A91E0-08DC-41B2-9D8F-3F8E324522AA}">
            <x14:iconSet custom="1">
              <x14:cfvo type="percent">
                <xm:f>0</xm:f>
              </x14:cfvo>
              <x14:cfvo type="num">
                <xm:f>86</xm:f>
              </x14:cfvo>
              <x14:cfvo type="num">
                <xm:f>96</xm:f>
              </x14:cfvo>
              <x14:cfIcon iconSet="3Symbols2" iconId="0"/>
              <x14:cfIcon iconSet="3Signs" iconId="1"/>
              <x14:cfIcon iconSet="3Symbols2" iconId="2"/>
            </x14:iconSet>
          </x14:cfRule>
          <xm:sqref>AT119</xm:sqref>
        </x14:conditionalFormatting>
        <x14:conditionalFormatting xmlns:xm="http://schemas.microsoft.com/office/excel/2006/main">
          <x14:cfRule type="iconSet" priority="386" id="{DE7181F5-EE13-49C9-AF43-87E35C5F9884}">
            <x14:iconSet custom="1">
              <x14:cfvo type="percent">
                <xm:f>0</xm:f>
              </x14:cfvo>
              <x14:cfvo type="num">
                <xm:f>86</xm:f>
              </x14:cfvo>
              <x14:cfvo type="num">
                <xm:f>96</xm:f>
              </x14:cfvo>
              <x14:cfIcon iconSet="3Symbols2" iconId="0"/>
              <x14:cfIcon iconSet="3Signs" iconId="1"/>
              <x14:cfIcon iconSet="3Symbols2" iconId="2"/>
            </x14:iconSet>
          </x14:cfRule>
          <xm:sqref>AT126</xm:sqref>
        </x14:conditionalFormatting>
        <x14:conditionalFormatting xmlns:xm="http://schemas.microsoft.com/office/excel/2006/main">
          <x14:cfRule type="iconSet" priority="381" id="{B42D71DF-E4FA-4F36-907E-576C61B06B2C}">
            <x14:iconSet custom="1">
              <x14:cfvo type="percent">
                <xm:f>0</xm:f>
              </x14:cfvo>
              <x14:cfvo type="num">
                <xm:f>86</xm:f>
              </x14:cfvo>
              <x14:cfvo type="num">
                <xm:f>96</xm:f>
              </x14:cfvo>
              <x14:cfIcon iconSet="3Symbols2" iconId="0"/>
              <x14:cfIcon iconSet="3Signs" iconId="1"/>
              <x14:cfIcon iconSet="3Symbols2" iconId="2"/>
            </x14:iconSet>
          </x14:cfRule>
          <xm:sqref>AT130</xm:sqref>
        </x14:conditionalFormatting>
        <x14:conditionalFormatting xmlns:xm="http://schemas.microsoft.com/office/excel/2006/main">
          <x14:cfRule type="iconSet" priority="375" id="{4D8B76F0-8475-4786-BEEA-4904385FB57E}">
            <x14:iconSet custom="1">
              <x14:cfvo type="percent">
                <xm:f>0</xm:f>
              </x14:cfvo>
              <x14:cfvo type="num">
                <xm:f>86</xm:f>
              </x14:cfvo>
              <x14:cfvo type="num">
                <xm:f>96</xm:f>
              </x14:cfvo>
              <x14:cfIcon iconSet="3Symbols2" iconId="0"/>
              <x14:cfIcon iconSet="3Signs" iconId="1"/>
              <x14:cfIcon iconSet="3Symbols2" iconId="2"/>
            </x14:iconSet>
          </x14:cfRule>
          <xm:sqref>AT164</xm:sqref>
        </x14:conditionalFormatting>
        <x14:conditionalFormatting xmlns:xm="http://schemas.microsoft.com/office/excel/2006/main">
          <x14:cfRule type="iconSet" priority="371" id="{CDA31170-B8C6-4769-9541-313F1C3F5099}">
            <x14:iconSet custom="1">
              <x14:cfvo type="percent">
                <xm:f>0</xm:f>
              </x14:cfvo>
              <x14:cfvo type="num">
                <xm:f>86</xm:f>
              </x14:cfvo>
              <x14:cfvo type="num">
                <xm:f>96</xm:f>
              </x14:cfvo>
              <x14:cfIcon iconSet="3Symbols2" iconId="0"/>
              <x14:cfIcon iconSet="3Signs" iconId="1"/>
              <x14:cfIcon iconSet="3Symbols2" iconId="2"/>
            </x14:iconSet>
          </x14:cfRule>
          <xm:sqref>AT171</xm:sqref>
        </x14:conditionalFormatting>
        <x14:conditionalFormatting xmlns:xm="http://schemas.microsoft.com/office/excel/2006/main">
          <x14:cfRule type="iconSet" priority="366" id="{72B36DFF-512C-4812-BF52-49EF589BBCF2}">
            <x14:iconSet custom="1">
              <x14:cfvo type="percent">
                <xm:f>0</xm:f>
              </x14:cfvo>
              <x14:cfvo type="num">
                <xm:f>86</xm:f>
              </x14:cfvo>
              <x14:cfvo type="num">
                <xm:f>96</xm:f>
              </x14:cfvo>
              <x14:cfIcon iconSet="3Symbols2" iconId="0"/>
              <x14:cfIcon iconSet="3Signs" iconId="1"/>
              <x14:cfIcon iconSet="3Symbols2" iconId="2"/>
            </x14:iconSet>
          </x14:cfRule>
          <xm:sqref>AT175</xm:sqref>
        </x14:conditionalFormatting>
        <x14:conditionalFormatting xmlns:xm="http://schemas.microsoft.com/office/excel/2006/main">
          <x14:cfRule type="iconSet" priority="360" id="{5B4F4445-8B32-41B1-A4A6-3BBDEF3523EF}">
            <x14:iconSet custom="1">
              <x14:cfvo type="percent">
                <xm:f>0</xm:f>
              </x14:cfvo>
              <x14:cfvo type="num">
                <xm:f>86</xm:f>
              </x14:cfvo>
              <x14:cfvo type="num">
                <xm:f>96</xm:f>
              </x14:cfvo>
              <x14:cfIcon iconSet="3Symbols2" iconId="0"/>
              <x14:cfIcon iconSet="3Signs" iconId="1"/>
              <x14:cfIcon iconSet="3Symbols2" iconId="2"/>
            </x14:iconSet>
          </x14:cfRule>
          <xm:sqref>AT208</xm:sqref>
        </x14:conditionalFormatting>
        <x14:conditionalFormatting xmlns:xm="http://schemas.microsoft.com/office/excel/2006/main">
          <x14:cfRule type="iconSet" priority="356" id="{76719AC7-1253-4256-9C9C-0E17401D876F}">
            <x14:iconSet custom="1">
              <x14:cfvo type="percent">
                <xm:f>0</xm:f>
              </x14:cfvo>
              <x14:cfvo type="num">
                <xm:f>86</xm:f>
              </x14:cfvo>
              <x14:cfvo type="num">
                <xm:f>96</xm:f>
              </x14:cfvo>
              <x14:cfIcon iconSet="3Symbols2" iconId="0"/>
              <x14:cfIcon iconSet="3Signs" iconId="1"/>
              <x14:cfIcon iconSet="3Symbols2" iconId="2"/>
            </x14:iconSet>
          </x14:cfRule>
          <xm:sqref>AT215</xm:sqref>
        </x14:conditionalFormatting>
        <x14:conditionalFormatting xmlns:xm="http://schemas.microsoft.com/office/excel/2006/main">
          <x14:cfRule type="iconSet" priority="351" id="{FD414494-0755-408D-A074-27336E26CEB6}">
            <x14:iconSet custom="1">
              <x14:cfvo type="percent">
                <xm:f>0</xm:f>
              </x14:cfvo>
              <x14:cfvo type="num">
                <xm:f>86</xm:f>
              </x14:cfvo>
              <x14:cfvo type="num">
                <xm:f>96</xm:f>
              </x14:cfvo>
              <x14:cfIcon iconSet="3Symbols2" iconId="0"/>
              <x14:cfIcon iconSet="3Signs" iconId="1"/>
              <x14:cfIcon iconSet="3Symbols2" iconId="2"/>
            </x14:iconSet>
          </x14:cfRule>
          <xm:sqref>AT219</xm:sqref>
        </x14:conditionalFormatting>
        <x14:conditionalFormatting xmlns:xm="http://schemas.microsoft.com/office/excel/2006/main">
          <x14:cfRule type="iconSet" priority="345" id="{45F64A5B-AA92-4A16-AE3A-B3003AA941D5}">
            <x14:iconSet custom="1">
              <x14:cfvo type="percent">
                <xm:f>0</xm:f>
              </x14:cfvo>
              <x14:cfvo type="num">
                <xm:f>86</xm:f>
              </x14:cfvo>
              <x14:cfvo type="num">
                <xm:f>96</xm:f>
              </x14:cfvo>
              <x14:cfIcon iconSet="3Symbols2" iconId="0"/>
              <x14:cfIcon iconSet="3Signs" iconId="1"/>
              <x14:cfIcon iconSet="3Symbols2" iconId="2"/>
            </x14:iconSet>
          </x14:cfRule>
          <xm:sqref>AT253</xm:sqref>
        </x14:conditionalFormatting>
        <x14:conditionalFormatting xmlns:xm="http://schemas.microsoft.com/office/excel/2006/main">
          <x14:cfRule type="iconSet" priority="341" id="{35EBCC51-25D2-4DBE-B5A4-654457283084}">
            <x14:iconSet custom="1">
              <x14:cfvo type="percent">
                <xm:f>0</xm:f>
              </x14:cfvo>
              <x14:cfvo type="num">
                <xm:f>86</xm:f>
              </x14:cfvo>
              <x14:cfvo type="num">
                <xm:f>96</xm:f>
              </x14:cfvo>
              <x14:cfIcon iconSet="3Symbols2" iconId="0"/>
              <x14:cfIcon iconSet="3Signs" iconId="1"/>
              <x14:cfIcon iconSet="3Symbols2" iconId="2"/>
            </x14:iconSet>
          </x14:cfRule>
          <xm:sqref>AT260</xm:sqref>
        </x14:conditionalFormatting>
        <x14:conditionalFormatting xmlns:xm="http://schemas.microsoft.com/office/excel/2006/main">
          <x14:cfRule type="iconSet" priority="336" id="{964A0BAD-C918-4D03-96CD-8A3EAAD229FE}">
            <x14:iconSet custom="1">
              <x14:cfvo type="percent">
                <xm:f>0</xm:f>
              </x14:cfvo>
              <x14:cfvo type="num">
                <xm:f>86</xm:f>
              </x14:cfvo>
              <x14:cfvo type="num">
                <xm:f>96</xm:f>
              </x14:cfvo>
              <x14:cfIcon iconSet="3Symbols2" iconId="0"/>
              <x14:cfIcon iconSet="3Signs" iconId="1"/>
              <x14:cfIcon iconSet="3Symbols2" iconId="2"/>
            </x14:iconSet>
          </x14:cfRule>
          <xm:sqref>AT264</xm:sqref>
        </x14:conditionalFormatting>
        <x14:conditionalFormatting xmlns:xm="http://schemas.microsoft.com/office/excel/2006/main">
          <x14:cfRule type="iconSet" priority="315" id="{8EC54ACB-A9C7-4567-A568-352E6A92DC7B}">
            <x14:iconSet custom="1">
              <x14:cfvo type="percent">
                <xm:f>0</xm:f>
              </x14:cfvo>
              <x14:cfvo type="num">
                <xm:f>86</xm:f>
              </x14:cfvo>
              <x14:cfvo type="num">
                <xm:f>96</xm:f>
              </x14:cfvo>
              <x14:cfIcon iconSet="3Symbols2" iconId="0"/>
              <x14:cfIcon iconSet="3Signs" iconId="1"/>
              <x14:cfIcon iconSet="3Symbols2" iconId="2"/>
            </x14:iconSet>
          </x14:cfRule>
          <xm:sqref>AT298</xm:sqref>
        </x14:conditionalFormatting>
        <x14:conditionalFormatting xmlns:xm="http://schemas.microsoft.com/office/excel/2006/main">
          <x14:cfRule type="iconSet" priority="311" id="{C279DA4D-62EE-45B8-AB43-974EAE823980}">
            <x14:iconSet custom="1">
              <x14:cfvo type="percent">
                <xm:f>0</xm:f>
              </x14:cfvo>
              <x14:cfvo type="num">
                <xm:f>86</xm:f>
              </x14:cfvo>
              <x14:cfvo type="num">
                <xm:f>96</xm:f>
              </x14:cfvo>
              <x14:cfIcon iconSet="3Symbols2" iconId="0"/>
              <x14:cfIcon iconSet="3Signs" iconId="1"/>
              <x14:cfIcon iconSet="3Symbols2" iconId="2"/>
            </x14:iconSet>
          </x14:cfRule>
          <xm:sqref>AT305</xm:sqref>
        </x14:conditionalFormatting>
        <x14:conditionalFormatting xmlns:xm="http://schemas.microsoft.com/office/excel/2006/main">
          <x14:cfRule type="iconSet" priority="306" id="{1552973B-4C34-4452-A760-FB989D9A7CF7}">
            <x14:iconSet custom="1">
              <x14:cfvo type="percent">
                <xm:f>0</xm:f>
              </x14:cfvo>
              <x14:cfvo type="num">
                <xm:f>86</xm:f>
              </x14:cfvo>
              <x14:cfvo type="num">
                <xm:f>96</xm:f>
              </x14:cfvo>
              <x14:cfIcon iconSet="3Symbols2" iconId="0"/>
              <x14:cfIcon iconSet="3Signs" iconId="1"/>
              <x14:cfIcon iconSet="3Symbols2" iconId="2"/>
            </x14:iconSet>
          </x14:cfRule>
          <xm:sqref>AT309</xm:sqref>
        </x14:conditionalFormatting>
        <x14:conditionalFormatting xmlns:xm="http://schemas.microsoft.com/office/excel/2006/main">
          <x14:cfRule type="iconSet" priority="300" id="{4FBA63F9-4F89-40D4-82D9-7B2289097DD8}">
            <x14:iconSet custom="1">
              <x14:cfvo type="percent">
                <xm:f>0</xm:f>
              </x14:cfvo>
              <x14:cfvo type="num">
                <xm:f>86</xm:f>
              </x14:cfvo>
              <x14:cfvo type="num">
                <xm:f>96</xm:f>
              </x14:cfvo>
              <x14:cfIcon iconSet="3Symbols2" iconId="0"/>
              <x14:cfIcon iconSet="3Signs" iconId="1"/>
              <x14:cfIcon iconSet="3Symbols2" iconId="2"/>
            </x14:iconSet>
          </x14:cfRule>
          <xm:sqref>AT342</xm:sqref>
        </x14:conditionalFormatting>
        <x14:conditionalFormatting xmlns:xm="http://schemas.microsoft.com/office/excel/2006/main">
          <x14:cfRule type="iconSet" priority="296" id="{340E4C2F-062A-430C-83CB-C594C4EECD15}">
            <x14:iconSet custom="1">
              <x14:cfvo type="percent">
                <xm:f>0</xm:f>
              </x14:cfvo>
              <x14:cfvo type="num">
                <xm:f>86</xm:f>
              </x14:cfvo>
              <x14:cfvo type="num">
                <xm:f>96</xm:f>
              </x14:cfvo>
              <x14:cfIcon iconSet="3Symbols2" iconId="0"/>
              <x14:cfIcon iconSet="3Signs" iconId="1"/>
              <x14:cfIcon iconSet="3Symbols2" iconId="2"/>
            </x14:iconSet>
          </x14:cfRule>
          <xm:sqref>AT349</xm:sqref>
        </x14:conditionalFormatting>
        <x14:conditionalFormatting xmlns:xm="http://schemas.microsoft.com/office/excel/2006/main">
          <x14:cfRule type="iconSet" priority="291" id="{B96BA579-5E33-462E-B526-FB039F0CF35A}">
            <x14:iconSet custom="1">
              <x14:cfvo type="percent">
                <xm:f>0</xm:f>
              </x14:cfvo>
              <x14:cfvo type="num">
                <xm:f>86</xm:f>
              </x14:cfvo>
              <x14:cfvo type="num">
                <xm:f>96</xm:f>
              </x14:cfvo>
              <x14:cfIcon iconSet="3Symbols2" iconId="0"/>
              <x14:cfIcon iconSet="3Signs" iconId="1"/>
              <x14:cfIcon iconSet="3Symbols2" iconId="2"/>
            </x14:iconSet>
          </x14:cfRule>
          <xm:sqref>AT353</xm:sqref>
        </x14:conditionalFormatting>
        <x14:conditionalFormatting xmlns:xm="http://schemas.microsoft.com/office/excel/2006/main">
          <x14:cfRule type="iconSet" priority="210" id="{8CB0DCCA-AEAF-4B89-8743-3FE8B00E8F5C}">
            <x14:iconSet custom="1">
              <x14:cfvo type="percent">
                <xm:f>0</xm:f>
              </x14:cfvo>
              <x14:cfvo type="num">
                <xm:f>86</xm:f>
              </x14:cfvo>
              <x14:cfvo type="num">
                <xm:f>96</xm:f>
              </x14:cfvo>
              <x14:cfIcon iconSet="3Symbols2" iconId="0"/>
              <x14:cfIcon iconSet="3Signs" iconId="1"/>
              <x14:cfIcon iconSet="3Symbols2" iconId="2"/>
            </x14:iconSet>
          </x14:cfRule>
          <xm:sqref>BA30</xm:sqref>
        </x14:conditionalFormatting>
        <x14:conditionalFormatting xmlns:xm="http://schemas.microsoft.com/office/excel/2006/main">
          <x14:cfRule type="iconSet" priority="206" id="{B5C9BD4F-D9FA-4E93-8399-CCABFE77679A}">
            <x14:iconSet custom="1">
              <x14:cfvo type="percent">
                <xm:f>0</xm:f>
              </x14:cfvo>
              <x14:cfvo type="num">
                <xm:f>86</xm:f>
              </x14:cfvo>
              <x14:cfvo type="num">
                <xm:f>96</xm:f>
              </x14:cfvo>
              <x14:cfIcon iconSet="3Symbols2" iconId="0"/>
              <x14:cfIcon iconSet="3Signs" iconId="1"/>
              <x14:cfIcon iconSet="3Symbols2" iconId="2"/>
            </x14:iconSet>
          </x14:cfRule>
          <xm:sqref>BA37</xm:sqref>
        </x14:conditionalFormatting>
        <x14:conditionalFormatting xmlns:xm="http://schemas.microsoft.com/office/excel/2006/main">
          <x14:cfRule type="iconSet" priority="201" id="{89B434A7-D913-4ECC-BEBF-EDA867D473D0}">
            <x14:iconSet custom="1">
              <x14:cfvo type="percent">
                <xm:f>0</xm:f>
              </x14:cfvo>
              <x14:cfvo type="num">
                <xm:f>86</xm:f>
              </x14:cfvo>
              <x14:cfvo type="num">
                <xm:f>96</xm:f>
              </x14:cfvo>
              <x14:cfIcon iconSet="3Symbols2" iconId="0"/>
              <x14:cfIcon iconSet="3Signs" iconId="1"/>
              <x14:cfIcon iconSet="3Symbols2" iconId="2"/>
            </x14:iconSet>
          </x14:cfRule>
          <xm:sqref>BA41</xm:sqref>
        </x14:conditionalFormatting>
        <x14:conditionalFormatting xmlns:xm="http://schemas.microsoft.com/office/excel/2006/main">
          <x14:cfRule type="iconSet" priority="195" id="{97E5655E-F4A8-4DD4-846A-7B04EC60A901}">
            <x14:iconSet custom="1">
              <x14:cfvo type="percent">
                <xm:f>0</xm:f>
              </x14:cfvo>
              <x14:cfvo type="num">
                <xm:f>86</xm:f>
              </x14:cfvo>
              <x14:cfvo type="num">
                <xm:f>96</xm:f>
              </x14:cfvo>
              <x14:cfIcon iconSet="3Symbols2" iconId="0"/>
              <x14:cfIcon iconSet="3Signs" iconId="1"/>
              <x14:cfIcon iconSet="3Symbols2" iconId="2"/>
            </x14:iconSet>
          </x14:cfRule>
          <xm:sqref>BA75</xm:sqref>
        </x14:conditionalFormatting>
        <x14:conditionalFormatting xmlns:xm="http://schemas.microsoft.com/office/excel/2006/main">
          <x14:cfRule type="iconSet" priority="191" id="{A7F5B250-B5D6-489C-BBD6-E3B58B6C4E0A}">
            <x14:iconSet custom="1">
              <x14:cfvo type="percent">
                <xm:f>0</xm:f>
              </x14:cfvo>
              <x14:cfvo type="num">
                <xm:f>86</xm:f>
              </x14:cfvo>
              <x14:cfvo type="num">
                <xm:f>96</xm:f>
              </x14:cfvo>
              <x14:cfIcon iconSet="3Symbols2" iconId="0"/>
              <x14:cfIcon iconSet="3Signs" iconId="1"/>
              <x14:cfIcon iconSet="3Symbols2" iconId="2"/>
            </x14:iconSet>
          </x14:cfRule>
          <xm:sqref>BA82</xm:sqref>
        </x14:conditionalFormatting>
        <x14:conditionalFormatting xmlns:xm="http://schemas.microsoft.com/office/excel/2006/main">
          <x14:cfRule type="iconSet" priority="186" id="{0E81C880-D978-4C15-8D7C-1B4B6BAE2E3B}">
            <x14:iconSet custom="1">
              <x14:cfvo type="percent">
                <xm:f>0</xm:f>
              </x14:cfvo>
              <x14:cfvo type="num">
                <xm:f>86</xm:f>
              </x14:cfvo>
              <x14:cfvo type="num">
                <xm:f>96</xm:f>
              </x14:cfvo>
              <x14:cfIcon iconSet="3Symbols2" iconId="0"/>
              <x14:cfIcon iconSet="3Signs" iconId="1"/>
              <x14:cfIcon iconSet="3Symbols2" iconId="2"/>
            </x14:iconSet>
          </x14:cfRule>
          <xm:sqref>BA86</xm:sqref>
        </x14:conditionalFormatting>
        <x14:conditionalFormatting xmlns:xm="http://schemas.microsoft.com/office/excel/2006/main">
          <x14:cfRule type="iconSet" priority="180" id="{57227959-5B94-4A6C-8834-2D617F33A4CC}">
            <x14:iconSet custom="1">
              <x14:cfvo type="percent">
                <xm:f>0</xm:f>
              </x14:cfvo>
              <x14:cfvo type="num">
                <xm:f>86</xm:f>
              </x14:cfvo>
              <x14:cfvo type="num">
                <xm:f>96</xm:f>
              </x14:cfvo>
              <x14:cfIcon iconSet="3Symbols2" iconId="0"/>
              <x14:cfIcon iconSet="3Signs" iconId="1"/>
              <x14:cfIcon iconSet="3Symbols2" iconId="2"/>
            </x14:iconSet>
          </x14:cfRule>
          <xm:sqref>BA119</xm:sqref>
        </x14:conditionalFormatting>
        <x14:conditionalFormatting xmlns:xm="http://schemas.microsoft.com/office/excel/2006/main">
          <x14:cfRule type="iconSet" priority="176" id="{0DC723FD-8FE9-4F94-998F-A65E15155D5F}">
            <x14:iconSet custom="1">
              <x14:cfvo type="percent">
                <xm:f>0</xm:f>
              </x14:cfvo>
              <x14:cfvo type="num">
                <xm:f>86</xm:f>
              </x14:cfvo>
              <x14:cfvo type="num">
                <xm:f>96</xm:f>
              </x14:cfvo>
              <x14:cfIcon iconSet="3Symbols2" iconId="0"/>
              <x14:cfIcon iconSet="3Signs" iconId="1"/>
              <x14:cfIcon iconSet="3Symbols2" iconId="2"/>
            </x14:iconSet>
          </x14:cfRule>
          <xm:sqref>BA126</xm:sqref>
        </x14:conditionalFormatting>
        <x14:conditionalFormatting xmlns:xm="http://schemas.microsoft.com/office/excel/2006/main">
          <x14:cfRule type="iconSet" priority="171" id="{9B642E5B-0F7A-46A8-919F-980EF4E85BFB}">
            <x14:iconSet custom="1">
              <x14:cfvo type="percent">
                <xm:f>0</xm:f>
              </x14:cfvo>
              <x14:cfvo type="num">
                <xm:f>86</xm:f>
              </x14:cfvo>
              <x14:cfvo type="num">
                <xm:f>96</xm:f>
              </x14:cfvo>
              <x14:cfIcon iconSet="3Symbols2" iconId="0"/>
              <x14:cfIcon iconSet="3Signs" iconId="1"/>
              <x14:cfIcon iconSet="3Symbols2" iconId="2"/>
            </x14:iconSet>
          </x14:cfRule>
          <xm:sqref>BA130</xm:sqref>
        </x14:conditionalFormatting>
        <x14:conditionalFormatting xmlns:xm="http://schemas.microsoft.com/office/excel/2006/main">
          <x14:cfRule type="iconSet" priority="165" id="{3217DFC7-4E4D-4069-847C-FFD20B795B65}">
            <x14:iconSet custom="1">
              <x14:cfvo type="percent">
                <xm:f>0</xm:f>
              </x14:cfvo>
              <x14:cfvo type="num">
                <xm:f>86</xm:f>
              </x14:cfvo>
              <x14:cfvo type="num">
                <xm:f>96</xm:f>
              </x14:cfvo>
              <x14:cfIcon iconSet="3Symbols2" iconId="0"/>
              <x14:cfIcon iconSet="3Signs" iconId="1"/>
              <x14:cfIcon iconSet="3Symbols2" iconId="2"/>
            </x14:iconSet>
          </x14:cfRule>
          <xm:sqref>BA164</xm:sqref>
        </x14:conditionalFormatting>
        <x14:conditionalFormatting xmlns:xm="http://schemas.microsoft.com/office/excel/2006/main">
          <x14:cfRule type="iconSet" priority="161" id="{51D86282-F07B-419B-8F1B-8CDA9E6975FF}">
            <x14:iconSet custom="1">
              <x14:cfvo type="percent">
                <xm:f>0</xm:f>
              </x14:cfvo>
              <x14:cfvo type="num">
                <xm:f>86</xm:f>
              </x14:cfvo>
              <x14:cfvo type="num">
                <xm:f>96</xm:f>
              </x14:cfvo>
              <x14:cfIcon iconSet="3Symbols2" iconId="0"/>
              <x14:cfIcon iconSet="3Signs" iconId="1"/>
              <x14:cfIcon iconSet="3Symbols2" iconId="2"/>
            </x14:iconSet>
          </x14:cfRule>
          <xm:sqref>BA171</xm:sqref>
        </x14:conditionalFormatting>
        <x14:conditionalFormatting xmlns:xm="http://schemas.microsoft.com/office/excel/2006/main">
          <x14:cfRule type="iconSet" priority="156" id="{4F6CF546-B521-4437-BB87-FED04893D1DD}">
            <x14:iconSet custom="1">
              <x14:cfvo type="percent">
                <xm:f>0</xm:f>
              </x14:cfvo>
              <x14:cfvo type="num">
                <xm:f>86</xm:f>
              </x14:cfvo>
              <x14:cfvo type="num">
                <xm:f>96</xm:f>
              </x14:cfvo>
              <x14:cfIcon iconSet="3Symbols2" iconId="0"/>
              <x14:cfIcon iconSet="3Signs" iconId="1"/>
              <x14:cfIcon iconSet="3Symbols2" iconId="2"/>
            </x14:iconSet>
          </x14:cfRule>
          <xm:sqref>BA175</xm:sqref>
        </x14:conditionalFormatting>
        <x14:conditionalFormatting xmlns:xm="http://schemas.microsoft.com/office/excel/2006/main">
          <x14:cfRule type="iconSet" priority="150" id="{26E767E1-C700-483B-9E6C-65599FF3781B}">
            <x14:iconSet custom="1">
              <x14:cfvo type="percent">
                <xm:f>0</xm:f>
              </x14:cfvo>
              <x14:cfvo type="num">
                <xm:f>86</xm:f>
              </x14:cfvo>
              <x14:cfvo type="num">
                <xm:f>96</xm:f>
              </x14:cfvo>
              <x14:cfIcon iconSet="3Symbols2" iconId="0"/>
              <x14:cfIcon iconSet="3Signs" iconId="1"/>
              <x14:cfIcon iconSet="3Symbols2" iconId="2"/>
            </x14:iconSet>
          </x14:cfRule>
          <xm:sqref>BA208</xm:sqref>
        </x14:conditionalFormatting>
        <x14:conditionalFormatting xmlns:xm="http://schemas.microsoft.com/office/excel/2006/main">
          <x14:cfRule type="iconSet" priority="146" id="{C6E3FAE7-C81E-420D-9957-320794085C3C}">
            <x14:iconSet custom="1">
              <x14:cfvo type="percent">
                <xm:f>0</xm:f>
              </x14:cfvo>
              <x14:cfvo type="num">
                <xm:f>86</xm:f>
              </x14:cfvo>
              <x14:cfvo type="num">
                <xm:f>96</xm:f>
              </x14:cfvo>
              <x14:cfIcon iconSet="3Symbols2" iconId="0"/>
              <x14:cfIcon iconSet="3Signs" iconId="1"/>
              <x14:cfIcon iconSet="3Symbols2" iconId="2"/>
            </x14:iconSet>
          </x14:cfRule>
          <xm:sqref>BA215</xm:sqref>
        </x14:conditionalFormatting>
        <x14:conditionalFormatting xmlns:xm="http://schemas.microsoft.com/office/excel/2006/main">
          <x14:cfRule type="iconSet" priority="141" id="{C71F0614-4784-4D07-B43E-1B3057A2B2FA}">
            <x14:iconSet custom="1">
              <x14:cfvo type="percent">
                <xm:f>0</xm:f>
              </x14:cfvo>
              <x14:cfvo type="num">
                <xm:f>86</xm:f>
              </x14:cfvo>
              <x14:cfvo type="num">
                <xm:f>96</xm:f>
              </x14:cfvo>
              <x14:cfIcon iconSet="3Symbols2" iconId="0"/>
              <x14:cfIcon iconSet="3Signs" iconId="1"/>
              <x14:cfIcon iconSet="3Symbols2" iconId="2"/>
            </x14:iconSet>
          </x14:cfRule>
          <xm:sqref>BA219</xm:sqref>
        </x14:conditionalFormatting>
        <x14:conditionalFormatting xmlns:xm="http://schemas.microsoft.com/office/excel/2006/main">
          <x14:cfRule type="iconSet" priority="135" id="{0B631E47-7420-45CC-A359-F759D3C92CB2}">
            <x14:iconSet custom="1">
              <x14:cfvo type="percent">
                <xm:f>0</xm:f>
              </x14:cfvo>
              <x14:cfvo type="num">
                <xm:f>86</xm:f>
              </x14:cfvo>
              <x14:cfvo type="num">
                <xm:f>96</xm:f>
              </x14:cfvo>
              <x14:cfIcon iconSet="3Symbols2" iconId="0"/>
              <x14:cfIcon iconSet="3Signs" iconId="1"/>
              <x14:cfIcon iconSet="3Symbols2" iconId="2"/>
            </x14:iconSet>
          </x14:cfRule>
          <xm:sqref>BA253</xm:sqref>
        </x14:conditionalFormatting>
        <x14:conditionalFormatting xmlns:xm="http://schemas.microsoft.com/office/excel/2006/main">
          <x14:cfRule type="iconSet" priority="131" id="{CC7BD880-10FF-4CDD-BBC8-27E5D8579926}">
            <x14:iconSet custom="1">
              <x14:cfvo type="percent">
                <xm:f>0</xm:f>
              </x14:cfvo>
              <x14:cfvo type="num">
                <xm:f>86</xm:f>
              </x14:cfvo>
              <x14:cfvo type="num">
                <xm:f>96</xm:f>
              </x14:cfvo>
              <x14:cfIcon iconSet="3Symbols2" iconId="0"/>
              <x14:cfIcon iconSet="3Signs" iconId="1"/>
              <x14:cfIcon iconSet="3Symbols2" iconId="2"/>
            </x14:iconSet>
          </x14:cfRule>
          <xm:sqref>BA260</xm:sqref>
        </x14:conditionalFormatting>
        <x14:conditionalFormatting xmlns:xm="http://schemas.microsoft.com/office/excel/2006/main">
          <x14:cfRule type="iconSet" priority="126" id="{A453872C-FF52-4C1B-8717-A406937A612C}">
            <x14:iconSet custom="1">
              <x14:cfvo type="percent">
                <xm:f>0</xm:f>
              </x14:cfvo>
              <x14:cfvo type="num">
                <xm:f>86</xm:f>
              </x14:cfvo>
              <x14:cfvo type="num">
                <xm:f>96</xm:f>
              </x14:cfvo>
              <x14:cfIcon iconSet="3Symbols2" iconId="0"/>
              <x14:cfIcon iconSet="3Signs" iconId="1"/>
              <x14:cfIcon iconSet="3Symbols2" iconId="2"/>
            </x14:iconSet>
          </x14:cfRule>
          <xm:sqref>BA264</xm:sqref>
        </x14:conditionalFormatting>
        <x14:conditionalFormatting xmlns:xm="http://schemas.microsoft.com/office/excel/2006/main">
          <x14:cfRule type="iconSet" priority="105" id="{764B84C4-200F-468A-9D0F-CE80468CF997}">
            <x14:iconSet custom="1">
              <x14:cfvo type="percent">
                <xm:f>0</xm:f>
              </x14:cfvo>
              <x14:cfvo type="num">
                <xm:f>86</xm:f>
              </x14:cfvo>
              <x14:cfvo type="num">
                <xm:f>96</xm:f>
              </x14:cfvo>
              <x14:cfIcon iconSet="3Symbols2" iconId="0"/>
              <x14:cfIcon iconSet="3Signs" iconId="1"/>
              <x14:cfIcon iconSet="3Symbols2" iconId="2"/>
            </x14:iconSet>
          </x14:cfRule>
          <xm:sqref>BA298</xm:sqref>
        </x14:conditionalFormatting>
        <x14:conditionalFormatting xmlns:xm="http://schemas.microsoft.com/office/excel/2006/main">
          <x14:cfRule type="iconSet" priority="101" id="{9A7FF72F-51EA-4920-95ED-957BD0CBDD9E}">
            <x14:iconSet custom="1">
              <x14:cfvo type="percent">
                <xm:f>0</xm:f>
              </x14:cfvo>
              <x14:cfvo type="num">
                <xm:f>86</xm:f>
              </x14:cfvo>
              <x14:cfvo type="num">
                <xm:f>96</xm:f>
              </x14:cfvo>
              <x14:cfIcon iconSet="3Symbols2" iconId="0"/>
              <x14:cfIcon iconSet="3Signs" iconId="1"/>
              <x14:cfIcon iconSet="3Symbols2" iconId="2"/>
            </x14:iconSet>
          </x14:cfRule>
          <xm:sqref>BA305</xm:sqref>
        </x14:conditionalFormatting>
        <x14:conditionalFormatting xmlns:xm="http://schemas.microsoft.com/office/excel/2006/main">
          <x14:cfRule type="iconSet" priority="96" id="{FC41F1A1-9275-4AF1-8A57-E2B14F852183}">
            <x14:iconSet custom="1">
              <x14:cfvo type="percent">
                <xm:f>0</xm:f>
              </x14:cfvo>
              <x14:cfvo type="num">
                <xm:f>86</xm:f>
              </x14:cfvo>
              <x14:cfvo type="num">
                <xm:f>96</xm:f>
              </x14:cfvo>
              <x14:cfIcon iconSet="3Symbols2" iconId="0"/>
              <x14:cfIcon iconSet="3Signs" iconId="1"/>
              <x14:cfIcon iconSet="3Symbols2" iconId="2"/>
            </x14:iconSet>
          </x14:cfRule>
          <xm:sqref>BA309</xm:sqref>
        </x14:conditionalFormatting>
        <x14:conditionalFormatting xmlns:xm="http://schemas.microsoft.com/office/excel/2006/main">
          <x14:cfRule type="iconSet" priority="90" id="{221A6009-6170-4BDF-86FE-A627314011A1}">
            <x14:iconSet custom="1">
              <x14:cfvo type="percent">
                <xm:f>0</xm:f>
              </x14:cfvo>
              <x14:cfvo type="num">
                <xm:f>86</xm:f>
              </x14:cfvo>
              <x14:cfvo type="num">
                <xm:f>96</xm:f>
              </x14:cfvo>
              <x14:cfIcon iconSet="3Symbols2" iconId="0"/>
              <x14:cfIcon iconSet="3Signs" iconId="1"/>
              <x14:cfIcon iconSet="3Symbols2" iconId="2"/>
            </x14:iconSet>
          </x14:cfRule>
          <xm:sqref>BA342</xm:sqref>
        </x14:conditionalFormatting>
        <x14:conditionalFormatting xmlns:xm="http://schemas.microsoft.com/office/excel/2006/main">
          <x14:cfRule type="iconSet" priority="86" id="{342614E8-A191-417C-A192-0ECB925A040A}">
            <x14:iconSet custom="1">
              <x14:cfvo type="percent">
                <xm:f>0</xm:f>
              </x14:cfvo>
              <x14:cfvo type="num">
                <xm:f>86</xm:f>
              </x14:cfvo>
              <x14:cfvo type="num">
                <xm:f>96</xm:f>
              </x14:cfvo>
              <x14:cfIcon iconSet="3Symbols2" iconId="0"/>
              <x14:cfIcon iconSet="3Signs" iconId="1"/>
              <x14:cfIcon iconSet="3Symbols2" iconId="2"/>
            </x14:iconSet>
          </x14:cfRule>
          <xm:sqref>BA349</xm:sqref>
        </x14:conditionalFormatting>
        <x14:conditionalFormatting xmlns:xm="http://schemas.microsoft.com/office/excel/2006/main">
          <x14:cfRule type="iconSet" priority="81" id="{7AA93900-A5BA-4787-9734-939AB802DD37}">
            <x14:iconSet custom="1">
              <x14:cfvo type="percent">
                <xm:f>0</xm:f>
              </x14:cfvo>
              <x14:cfvo type="num">
                <xm:f>86</xm:f>
              </x14:cfvo>
              <x14:cfvo type="num">
                <xm:f>96</xm:f>
              </x14:cfvo>
              <x14:cfIcon iconSet="3Symbols2" iconId="0"/>
              <x14:cfIcon iconSet="3Signs" iconId="1"/>
              <x14:cfIcon iconSet="3Symbols2" iconId="2"/>
            </x14:iconSet>
          </x14:cfRule>
          <xm:sqref>BA353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820F0C07E96D41A348634D7CC2BC08" ma:contentTypeVersion="3" ma:contentTypeDescription="Crear nuevo documento." ma:contentTypeScope="" ma:versionID="1aef3adba1bf7b782ca79a5051847c9f">
  <xsd:schema xmlns:xsd="http://www.w3.org/2001/XMLSchema" xmlns:xs="http://www.w3.org/2001/XMLSchema" xmlns:p="http://schemas.microsoft.com/office/2006/metadata/properties" xmlns:ns2="42ce5d16-5a34-4ee1-81d1-f203543d20af" xmlns:ns3="7dd7eebf-8976-4870-b6a7-b65d880828c1" targetNamespace="http://schemas.microsoft.com/office/2006/metadata/properties" ma:root="true" ma:fieldsID="b1d6c2979e031352186677bc2d35f99f" ns2:_="" ns3:_="">
    <xsd:import namespace="42ce5d16-5a34-4ee1-81d1-f203543d20af"/>
    <xsd:import namespace="7dd7eebf-8976-4870-b6a7-b65d880828c1"/>
    <xsd:element name="properties">
      <xsd:complexType>
        <xsd:sequence>
          <xsd:element name="documentManagement">
            <xsd:complexType>
              <xsd:all>
                <xsd:element ref="ns2:Formato"/>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e5d16-5a34-4ee1-81d1-f203543d20af"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dd7eebf-8976-4870-b6a7-b65d880828c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42ce5d16-5a34-4ee1-81d1-f203543d20af">28</Orden>
    <Formato xmlns="42ce5d16-5a34-4ee1-81d1-f203543d20af">Excel (publicado el 2 de diciembre de 2021)</Formato>
  </documentManagement>
</p:properties>
</file>

<file path=customXml/itemProps1.xml><?xml version="1.0" encoding="utf-8"?>
<ds:datastoreItem xmlns:ds="http://schemas.openxmlformats.org/officeDocument/2006/customXml" ds:itemID="{E29B66B3-0357-437A-A0B5-F6AC07710B22}"/>
</file>

<file path=customXml/itemProps2.xml><?xml version="1.0" encoding="utf-8"?>
<ds:datastoreItem xmlns:ds="http://schemas.openxmlformats.org/officeDocument/2006/customXml" ds:itemID="{52E8767D-E2C2-41B3-A68D-EC222AE0C575}"/>
</file>

<file path=customXml/itemProps3.xml><?xml version="1.0" encoding="utf-8"?>
<ds:datastoreItem xmlns:ds="http://schemas.openxmlformats.org/officeDocument/2006/customXml" ds:itemID="{F94A608E-ACA3-424F-84C3-6A151B09BC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vt:lpstr>
      <vt:lpstr>Clasificación del Riesgo</vt:lpstr>
      <vt:lpstr>DAFP V14</vt:lpstr>
      <vt:lpstr>Encuesta de Probablilidad</vt:lpstr>
      <vt:lpstr>Probabilidad</vt:lpstr>
      <vt:lpstr>Impacto</vt:lpstr>
      <vt:lpstr>Controles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v.14 - Gestión Tecnológica y Contratación</dc:title>
  <dc:creator>rangarita</dc:creator>
  <cp:lastModifiedBy>Maria Isabel Ramirez Gomez</cp:lastModifiedBy>
  <cp:lastPrinted>2016-06-17T14:54:41Z</cp:lastPrinted>
  <dcterms:created xsi:type="dcterms:W3CDTF">2013-09-13T19:45:55Z</dcterms:created>
  <dcterms:modified xsi:type="dcterms:W3CDTF">2021-05-14T13:43:45Z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0x010100F9820F0C07E96D41A348634D7CC2BC08</vt:lpwstr>
  </property>
</Properties>
</file>